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hunt\Desktop\Liz Share\John\19-36 CZM Grant Tisbury\"/>
    </mc:Choice>
  </mc:AlternateContent>
  <xr:revisionPtr revIDLastSave="0" documentId="13_ncr:1_{4E49AB9A-4F68-4302-8F79-867AFE6A797E}" xr6:coauthVersionLast="45" xr6:coauthVersionMax="45" xr10:uidLastSave="{00000000-0000-0000-0000-000000000000}"/>
  <bookViews>
    <workbookView xWindow="972" yWindow="2052" windowWidth="18132" windowHeight="8964" activeTab="1" xr2:uid="{00000000-000D-0000-FFFF-FFFF00000000}"/>
  </bookViews>
  <sheets>
    <sheet name="SCOPE" sheetId="5" r:id="rId1"/>
    <sheet name="BUDGET" sheetId="3" r:id="rId2"/>
  </sheets>
  <definedNames>
    <definedName name="_xlnm.Print_Area" localSheetId="1">BUDGET!$A$1:$AB$30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Z23" i="3" l="1"/>
  <c r="V23" i="3"/>
  <c r="T23" i="3"/>
  <c r="R23" i="3"/>
  <c r="P23" i="3"/>
  <c r="M23" i="3"/>
  <c r="I23" i="3"/>
  <c r="G23" i="3"/>
  <c r="E23" i="3"/>
  <c r="C23" i="3"/>
  <c r="A24" i="3"/>
  <c r="A13" i="3"/>
  <c r="A12" i="3"/>
  <c r="A11" i="3"/>
  <c r="Z17" i="3"/>
  <c r="V17" i="3"/>
  <c r="T17" i="3"/>
  <c r="R17" i="3"/>
  <c r="P17" i="3"/>
  <c r="M17" i="3"/>
  <c r="I17" i="3"/>
  <c r="G17" i="3"/>
  <c r="E17" i="3"/>
  <c r="C17" i="3"/>
  <c r="A17" i="3"/>
  <c r="A23" i="3"/>
  <c r="A16" i="3"/>
  <c r="M11" i="3"/>
  <c r="Z13" i="3"/>
  <c r="V13" i="3"/>
  <c r="T13" i="3"/>
  <c r="R13" i="3"/>
  <c r="P13" i="3"/>
  <c r="M13" i="3"/>
  <c r="I13" i="3"/>
  <c r="G13" i="3"/>
  <c r="E13" i="3"/>
  <c r="C13" i="3"/>
  <c r="Z12" i="3"/>
  <c r="V12" i="3"/>
  <c r="T12" i="3"/>
  <c r="R12" i="3"/>
  <c r="P12" i="3"/>
  <c r="M12" i="3"/>
  <c r="I12" i="3"/>
  <c r="G12" i="3"/>
  <c r="E12" i="3"/>
  <c r="C12" i="3"/>
  <c r="AA17" i="3" l="1"/>
  <c r="F16" i="5" s="1"/>
  <c r="AA23" i="3"/>
  <c r="F23" i="5" s="1"/>
  <c r="N23" i="3"/>
  <c r="E23" i="5" s="1"/>
  <c r="N17" i="3"/>
  <c r="E16" i="5" s="1"/>
  <c r="AA12" i="3"/>
  <c r="F10" i="5" s="1"/>
  <c r="N13" i="3"/>
  <c r="E11" i="5" s="1"/>
  <c r="AA13" i="3"/>
  <c r="F11" i="5" s="1"/>
  <c r="N12" i="3"/>
  <c r="E10" i="5" s="1"/>
  <c r="A21" i="3"/>
  <c r="A22" i="3"/>
  <c r="A20" i="3"/>
  <c r="A8" i="3"/>
  <c r="A7" i="3"/>
  <c r="AB23" i="3" l="1"/>
  <c r="G23" i="5" s="1"/>
  <c r="AB17" i="3"/>
  <c r="G16" i="5" s="1"/>
  <c r="AB13" i="3"/>
  <c r="G11" i="5" s="1"/>
  <c r="AB12" i="3"/>
  <c r="G10" i="5" s="1"/>
  <c r="Z22" i="3"/>
  <c r="M22" i="3"/>
  <c r="P22" i="3"/>
  <c r="R22" i="3"/>
  <c r="T22" i="3"/>
  <c r="V22" i="3"/>
  <c r="C22" i="3"/>
  <c r="E22" i="3"/>
  <c r="G22" i="3"/>
  <c r="I22" i="3"/>
  <c r="AA22" i="3" l="1"/>
  <c r="F22" i="5" s="1"/>
  <c r="N22" i="3"/>
  <c r="E22" i="5" s="1"/>
  <c r="Z24" i="3"/>
  <c r="Z21" i="3"/>
  <c r="Z20" i="3"/>
  <c r="Z16" i="3"/>
  <c r="Z11" i="3"/>
  <c r="V24" i="3"/>
  <c r="V21" i="3"/>
  <c r="V20" i="3"/>
  <c r="V16" i="3"/>
  <c r="V11" i="3"/>
  <c r="T24" i="3"/>
  <c r="T21" i="3"/>
  <c r="T20" i="3"/>
  <c r="T16" i="3"/>
  <c r="T11" i="3"/>
  <c r="R24" i="3"/>
  <c r="R21" i="3"/>
  <c r="R20" i="3"/>
  <c r="R16" i="3"/>
  <c r="R11" i="3"/>
  <c r="P24" i="3"/>
  <c r="P21" i="3"/>
  <c r="P20" i="3"/>
  <c r="P16" i="3"/>
  <c r="P11" i="3"/>
  <c r="M24" i="3"/>
  <c r="M21" i="3"/>
  <c r="M20" i="3"/>
  <c r="M16" i="3"/>
  <c r="M7" i="3"/>
  <c r="I24" i="3"/>
  <c r="I21" i="3"/>
  <c r="I20" i="3"/>
  <c r="I16" i="3"/>
  <c r="I11" i="3"/>
  <c r="G24" i="3"/>
  <c r="G21" i="3"/>
  <c r="G20" i="3"/>
  <c r="G16" i="3"/>
  <c r="G11" i="3"/>
  <c r="E24" i="3"/>
  <c r="E21" i="3"/>
  <c r="E20" i="3"/>
  <c r="E16" i="3"/>
  <c r="E11" i="3"/>
  <c r="C24" i="3"/>
  <c r="C21" i="3"/>
  <c r="C20" i="3"/>
  <c r="C16" i="3"/>
  <c r="C11" i="3"/>
  <c r="AB22" i="3" l="1"/>
  <c r="G22" i="5" s="1"/>
  <c r="Z8" i="3"/>
  <c r="Z7" i="3"/>
  <c r="AA21" i="3" l="1"/>
  <c r="F21" i="5" s="1"/>
  <c r="AA24" i="3"/>
  <c r="F24" i="5" s="1"/>
  <c r="AA20" i="3"/>
  <c r="F20" i="5" s="1"/>
  <c r="AA16" i="3"/>
  <c r="AA11" i="3"/>
  <c r="N21" i="3"/>
  <c r="E21" i="5" s="1"/>
  <c r="N24" i="3"/>
  <c r="E24" i="5" s="1"/>
  <c r="N20" i="3"/>
  <c r="E20" i="5" s="1"/>
  <c r="N16" i="3"/>
  <c r="N11" i="3"/>
  <c r="T8" i="3"/>
  <c r="T7" i="3"/>
  <c r="R8" i="3"/>
  <c r="R7" i="3"/>
  <c r="P8" i="3"/>
  <c r="P7" i="3"/>
  <c r="I8" i="3"/>
  <c r="I7" i="3"/>
  <c r="G8" i="3"/>
  <c r="G7" i="3"/>
  <c r="E8" i="3"/>
  <c r="E7" i="3"/>
  <c r="C8" i="3"/>
  <c r="C7" i="3"/>
  <c r="V8" i="3"/>
  <c r="V7" i="3"/>
  <c r="F15" i="5" l="1"/>
  <c r="AA18" i="3"/>
  <c r="F17" i="5" s="1"/>
  <c r="N14" i="3"/>
  <c r="E12" i="5" s="1"/>
  <c r="E9" i="5"/>
  <c r="AA14" i="3"/>
  <c r="F12" i="5" s="1"/>
  <c r="F9" i="5"/>
  <c r="N18" i="3"/>
  <c r="E17" i="5" s="1"/>
  <c r="E15" i="5"/>
  <c r="AA25" i="3"/>
  <c r="F25" i="5" s="1"/>
  <c r="N25" i="3"/>
  <c r="E25" i="5" s="1"/>
  <c r="AB24" i="3"/>
  <c r="G24" i="5" s="1"/>
  <c r="AB21" i="3"/>
  <c r="G21" i="5" s="1"/>
  <c r="AB20" i="3"/>
  <c r="G20" i="5" s="1"/>
  <c r="AB16" i="3"/>
  <c r="G15" i="5" s="1"/>
  <c r="AB11" i="3"/>
  <c r="AA7" i="3"/>
  <c r="F4" i="5" s="1"/>
  <c r="AA8" i="3"/>
  <c r="F5" i="5" s="1"/>
  <c r="M8" i="3"/>
  <c r="N8" i="3" s="1"/>
  <c r="E5" i="5" s="1"/>
  <c r="N7" i="3"/>
  <c r="E4" i="5" s="1"/>
  <c r="AB14" i="3" l="1"/>
  <c r="G12" i="5" s="1"/>
  <c r="G9" i="5"/>
  <c r="AA9" i="3"/>
  <c r="AB25" i="3"/>
  <c r="G25" i="5" s="1"/>
  <c r="N9" i="3"/>
  <c r="AB18" i="3"/>
  <c r="G17" i="5" s="1"/>
  <c r="AB7" i="3"/>
  <c r="G4" i="5" s="1"/>
  <c r="AB8" i="3"/>
  <c r="G5" i="5" s="1"/>
  <c r="N28" i="3" l="1"/>
  <c r="E28" i="5" s="1"/>
  <c r="E6" i="5"/>
  <c r="AA28" i="3"/>
  <c r="F28" i="5" s="1"/>
  <c r="F6" i="5"/>
  <c r="AB9" i="3"/>
  <c r="AB28" i="3" l="1"/>
  <c r="G6" i="5"/>
  <c r="G28" i="5" l="1"/>
  <c r="AA30" i="3"/>
</calcChain>
</file>

<file path=xl/sharedStrings.xml><?xml version="1.0" encoding="utf-8"?>
<sst xmlns="http://schemas.openxmlformats.org/spreadsheetml/2006/main" count="103" uniqueCount="55">
  <si>
    <t>Hourly Rate</t>
  </si>
  <si>
    <t>Direct Costs</t>
  </si>
  <si>
    <t>X</t>
  </si>
  <si>
    <t>Hours</t>
  </si>
  <si>
    <t>Project Team Hours</t>
  </si>
  <si>
    <t>Unit</t>
  </si>
  <si>
    <t>Unit Cost</t>
  </si>
  <si>
    <t>Quanity</t>
  </si>
  <si>
    <t>Total</t>
  </si>
  <si>
    <t>TOTAL PROJECT COST</t>
  </si>
  <si>
    <t>GRANT</t>
  </si>
  <si>
    <t>IN-KIND / CASH MATCH</t>
  </si>
  <si>
    <t>Project Task Description</t>
  </si>
  <si>
    <t>Deliverables</t>
  </si>
  <si>
    <t>Grant</t>
  </si>
  <si>
    <t>Match</t>
  </si>
  <si>
    <t>Total Task (Grant)</t>
  </si>
  <si>
    <t>Total Task (Match)</t>
  </si>
  <si>
    <t>Total Project Cost</t>
  </si>
  <si>
    <t>(Note: Match must be at least 25% of total project cost)</t>
  </si>
  <si>
    <t>Total Task 1 Cost</t>
  </si>
  <si>
    <t>Total Task 2 Cost</t>
  </si>
  <si>
    <t>Total Task 3 Cost</t>
  </si>
  <si>
    <t>Total Task 4 Cost</t>
  </si>
  <si>
    <t>Deliverable Due Date</t>
  </si>
  <si>
    <t>Invoice Due Date</t>
  </si>
  <si>
    <t>FY20 Coastal Resilience Grant - Evaluation of Coastal Processes and Storm Impacts to Support Resilient Planning and Mitigation Strategies for the Vineyard Haven Harbor Shoreline</t>
  </si>
  <si>
    <t>Task 1: Site -Specific Analysis of Overtopping and Coastal Flooding</t>
  </si>
  <si>
    <t>Task 2: Quantitative Analysis of Coastal Change and Sediment Transport Processes</t>
  </si>
  <si>
    <t>Task 3: Initial Engineering Analysis to Screen Potential Alternatives</t>
  </si>
  <si>
    <t>Task 4: Prioritize Shore and Flood Protection Strategies</t>
  </si>
  <si>
    <t xml:space="preserve">Technical Memorandum </t>
  </si>
  <si>
    <t>Sub-task 1.1 - Kick-Off Meeting</t>
  </si>
  <si>
    <t>Sub-task 4.1 - Working Session #1</t>
  </si>
  <si>
    <t>Sub-task 1.2 -  Analysis of Overtopping and Coastal Flooding</t>
  </si>
  <si>
    <t>Sub-task 4.2 - Prioritize Shore and Flood Protection</t>
  </si>
  <si>
    <t>Sub-task 4.3  - Working Session #2</t>
  </si>
  <si>
    <t>Draft Report</t>
  </si>
  <si>
    <t>Final Report</t>
  </si>
  <si>
    <t>Principal Engineer</t>
  </si>
  <si>
    <t>Senior Engineer</t>
  </si>
  <si>
    <t>GIS Specialist</t>
  </si>
  <si>
    <t>Coastal Engr/Scientist</t>
  </si>
  <si>
    <t>Travel</t>
  </si>
  <si>
    <t>Sub-task 2.1 Shoreline Change Analysis</t>
  </si>
  <si>
    <t>Sub-task 2.2 - Lonshore Sediment Transport Model</t>
  </si>
  <si>
    <t>Sub-task 2.2 - Hydrodynamic and Storm Surge Model</t>
  </si>
  <si>
    <t>Sub-task 4.4 - Draft Report</t>
  </si>
  <si>
    <t>Sub-task 4.5 - Final Report</t>
  </si>
  <si>
    <t>Technical Memorandum</t>
  </si>
  <si>
    <t>Sub-task 3.1 - Alternatives Analysis</t>
  </si>
  <si>
    <t>Sub-task 3.2 - Screening of Alternatives</t>
  </si>
  <si>
    <t>RTK</t>
  </si>
  <si>
    <t>Sign In Sheet and Meeting Notes</t>
  </si>
  <si>
    <t>Powerpoint Presentation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</si>
</sst>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6" formatCode="&quot;$&quot;#,##0_);[Red]\(&quot;$&quot;#,##0\)"/>
    <numFmt numFmtId="8" formatCode="&quot;$&quot;#,##0.00_);[Red]\(&quot;$&quot;#,##0.00\)"/>
    <numFmt numFmtId="164" formatCode="&quot;$&quot;#,##0"/>
    <numFmt numFmtId="165" formatCode="0.0"/>
    <numFmt numFmtId="166" formatCode="&quot;$&quot;#,##0.00"/>
    <numFmt numFmtId="167" formatCode="[$-409]mmmm\ d\,\ yyyy;@"/>
    <numFmt numFmtId="168" formatCode="_([$$-409]* #,##0_);_([$$-409]* \(#,##0\);_([$$-409]* &quot;-&quot;??_);_(@_)"/>
  </numFmts>
  <fonts count="15" x14ac:knownFonts="1">
    <font>
      <sz val="10"/>
      <name val="Arial"/>
    </font>
    <font>
      <sz val="10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9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u/>
      <sz val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theme="0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2"/>
      <color theme="0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00008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55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47">
    <xf numFmtId="0" fontId="0" fillId="0" borderId="0" xfId="0"/>
    <xf numFmtId="0" fontId="4" fillId="0" borderId="0" xfId="0" applyFont="1" applyAlignment="1">
      <alignment vertical="center"/>
    </xf>
    <xf numFmtId="164" fontId="6" fillId="2" borderId="3" xfId="0" applyNumberFormat="1" applyFont="1" applyFill="1" applyBorder="1" applyAlignment="1">
      <alignment horizontal="center" vertical="center" wrapText="1"/>
    </xf>
    <xf numFmtId="1" fontId="6" fillId="2" borderId="4" xfId="0" applyNumberFormat="1" applyFont="1" applyFill="1" applyBorder="1" applyAlignment="1">
      <alignment horizontal="center" vertical="center" wrapText="1"/>
    </xf>
    <xf numFmtId="0" fontId="6" fillId="0" borderId="3" xfId="0" applyNumberFormat="1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left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3" fillId="0" borderId="0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38" fontId="6" fillId="0" borderId="3" xfId="0" applyNumberFormat="1" applyFont="1" applyBorder="1" applyAlignment="1">
      <alignment horizontal="center" vertical="center" wrapText="1"/>
    </xf>
    <xf numFmtId="1" fontId="4" fillId="0" borderId="0" xfId="0" applyNumberFormat="1" applyFont="1" applyAlignment="1">
      <alignment vertical="center"/>
    </xf>
    <xf numFmtId="6" fontId="5" fillId="2" borderId="3" xfId="0" applyNumberFormat="1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left" vertical="center" wrapText="1"/>
    </xf>
    <xf numFmtId="0" fontId="7" fillId="0" borderId="0" xfId="0" applyFont="1" applyAlignment="1">
      <alignment vertical="center"/>
    </xf>
    <xf numFmtId="0" fontId="5" fillId="2" borderId="3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8" fontId="4" fillId="0" borderId="0" xfId="0" applyNumberFormat="1" applyFont="1" applyAlignment="1">
      <alignment vertical="center"/>
    </xf>
    <xf numFmtId="165" fontId="4" fillId="0" borderId="4" xfId="0" applyNumberFormat="1" applyFont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center" vertical="center" wrapText="1"/>
    </xf>
    <xf numFmtId="0" fontId="4" fillId="0" borderId="4" xfId="0" applyFont="1" applyBorder="1" applyAlignment="1">
      <alignment vertical="center"/>
    </xf>
    <xf numFmtId="0" fontId="6" fillId="0" borderId="4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1" fillId="5" borderId="4" xfId="0" applyFont="1" applyFill="1" applyBorder="1" applyAlignment="1">
      <alignment horizontal="center" vertical="center" wrapText="1"/>
    </xf>
    <xf numFmtId="164" fontId="1" fillId="3" borderId="4" xfId="0" applyNumberFormat="1" applyFont="1" applyFill="1" applyBorder="1" applyAlignment="1">
      <alignment horizontal="center" vertical="center" wrapText="1"/>
    </xf>
    <xf numFmtId="164" fontId="4" fillId="3" borderId="4" xfId="0" applyNumberFormat="1" applyFont="1" applyFill="1" applyBorder="1" applyAlignment="1">
      <alignment horizontal="center" vertical="center" wrapText="1"/>
    </xf>
    <xf numFmtId="0" fontId="1" fillId="6" borderId="4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166" fontId="4" fillId="0" borderId="4" xfId="0" applyNumberFormat="1" applyFont="1" applyBorder="1" applyAlignment="1">
      <alignment horizontal="center" vertical="center" wrapText="1"/>
    </xf>
    <xf numFmtId="3" fontId="4" fillId="0" borderId="4" xfId="0" applyNumberFormat="1" applyFont="1" applyBorder="1" applyAlignment="1">
      <alignment horizontal="center" vertical="center" wrapText="1"/>
    </xf>
    <xf numFmtId="166" fontId="5" fillId="5" borderId="4" xfId="0" applyNumberFormat="1" applyFont="1" applyFill="1" applyBorder="1" applyAlignment="1">
      <alignment horizontal="center" vertical="center" wrapText="1"/>
    </xf>
    <xf numFmtId="165" fontId="5" fillId="0" borderId="4" xfId="0" applyNumberFormat="1" applyFont="1" applyFill="1" applyBorder="1" applyAlignment="1">
      <alignment horizontal="center" vertical="center" wrapText="1"/>
    </xf>
    <xf numFmtId="164" fontId="4" fillId="3" borderId="8" xfId="0" applyNumberFormat="1" applyFont="1" applyFill="1" applyBorder="1" applyAlignment="1">
      <alignment horizontal="center" vertical="center" wrapText="1"/>
    </xf>
    <xf numFmtId="0" fontId="1" fillId="6" borderId="8" xfId="0" applyFont="1" applyFill="1" applyBorder="1" applyAlignment="1">
      <alignment horizontal="center" vertical="center" wrapText="1"/>
    </xf>
    <xf numFmtId="164" fontId="6" fillId="2" borderId="6" xfId="0" applyNumberFormat="1" applyFont="1" applyFill="1" applyBorder="1" applyAlignment="1">
      <alignment horizontal="center" vertical="center" wrapText="1"/>
    </xf>
    <xf numFmtId="6" fontId="6" fillId="0" borderId="6" xfId="0" applyNumberFormat="1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6" fontId="5" fillId="2" borderId="6" xfId="0" applyNumberFormat="1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center" vertical="center" wrapText="1"/>
    </xf>
    <xf numFmtId="165" fontId="5" fillId="0" borderId="8" xfId="0" applyNumberFormat="1" applyFont="1" applyFill="1" applyBorder="1" applyAlignment="1">
      <alignment horizontal="center" vertical="center" wrapText="1"/>
    </xf>
    <xf numFmtId="0" fontId="9" fillId="3" borderId="8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vertical="center" wrapText="1"/>
    </xf>
    <xf numFmtId="0" fontId="4" fillId="0" borderId="18" xfId="0" applyFont="1" applyFill="1" applyBorder="1" applyAlignment="1">
      <alignment vertical="center" wrapText="1"/>
    </xf>
    <xf numFmtId="0" fontId="6" fillId="2" borderId="4" xfId="0" applyFont="1" applyFill="1" applyBorder="1" applyAlignment="1">
      <alignment horizontal="center" vertical="center" wrapText="1"/>
    </xf>
    <xf numFmtId="6" fontId="5" fillId="2" borderId="4" xfId="0" applyNumberFormat="1" applyFont="1" applyFill="1" applyBorder="1" applyAlignment="1">
      <alignment horizontal="center" vertical="center" wrapText="1"/>
    </xf>
    <xf numFmtId="166" fontId="5" fillId="0" borderId="0" xfId="0" applyNumberFormat="1" applyFont="1" applyFill="1" applyBorder="1" applyAlignment="1">
      <alignment horizontal="center" vertical="center" wrapText="1"/>
    </xf>
    <xf numFmtId="6" fontId="3" fillId="0" borderId="0" xfId="0" applyNumberFormat="1" applyFont="1" applyBorder="1" applyAlignment="1">
      <alignment horizontal="center" vertical="center" wrapText="1"/>
    </xf>
    <xf numFmtId="166" fontId="5" fillId="0" borderId="11" xfId="0" applyNumberFormat="1" applyFont="1" applyFill="1" applyBorder="1" applyAlignment="1">
      <alignment horizontal="center" vertical="center" wrapText="1"/>
    </xf>
    <xf numFmtId="165" fontId="5" fillId="0" borderId="11" xfId="0" applyNumberFormat="1" applyFont="1" applyFill="1" applyBorder="1" applyAlignment="1">
      <alignment horizontal="center" vertical="center" wrapText="1"/>
    </xf>
    <xf numFmtId="8" fontId="5" fillId="0" borderId="11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0" fontId="5" fillId="0" borderId="14" xfId="0" applyFont="1" applyBorder="1" applyAlignment="1">
      <alignment horizontal="left" vertical="center" wrapText="1"/>
    </xf>
    <xf numFmtId="0" fontId="8" fillId="7" borderId="0" xfId="0" applyFont="1" applyFill="1" applyBorder="1" applyAlignment="1">
      <alignment horizontal="left" vertical="center" wrapText="1"/>
    </xf>
    <xf numFmtId="166" fontId="8" fillId="7" borderId="0" xfId="0" applyNumberFormat="1" applyFont="1" applyFill="1" applyBorder="1" applyAlignment="1">
      <alignment horizontal="center" vertical="center" wrapText="1"/>
    </xf>
    <xf numFmtId="165" fontId="8" fillId="7" borderId="0" xfId="0" applyNumberFormat="1" applyFont="1" applyFill="1" applyBorder="1" applyAlignment="1">
      <alignment horizontal="center" vertical="center" wrapText="1"/>
    </xf>
    <xf numFmtId="8" fontId="8" fillId="7" borderId="0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5" fillId="0" borderId="0" xfId="0" applyFont="1" applyBorder="1" applyAlignment="1">
      <alignment horizontal="left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8" xfId="0" applyFont="1" applyFill="1" applyBorder="1" applyAlignment="1">
      <alignment vertical="center" wrapText="1"/>
    </xf>
    <xf numFmtId="0" fontId="4" fillId="0" borderId="8" xfId="0" applyFont="1" applyBorder="1" applyAlignment="1">
      <alignment horizontal="left" vertical="center" wrapText="1"/>
    </xf>
    <xf numFmtId="0" fontId="0" fillId="0" borderId="4" xfId="0" applyBorder="1"/>
    <xf numFmtId="0" fontId="0" fillId="12" borderId="4" xfId="0" applyFill="1" applyBorder="1"/>
    <xf numFmtId="0" fontId="9" fillId="0" borderId="2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166" fontId="4" fillId="0" borderId="4" xfId="0" applyNumberFormat="1" applyFont="1" applyFill="1" applyBorder="1" applyAlignment="1">
      <alignment horizontal="center" vertical="center" wrapText="1"/>
    </xf>
    <xf numFmtId="0" fontId="4" fillId="0" borderId="4" xfId="0" applyNumberFormat="1" applyFont="1" applyFill="1" applyBorder="1" applyAlignment="1">
      <alignment horizontal="center" vertical="center" wrapText="1"/>
    </xf>
    <xf numFmtId="166" fontId="4" fillId="0" borderId="3" xfId="0" applyNumberFormat="1" applyFont="1" applyFill="1" applyBorder="1" applyAlignment="1">
      <alignment horizontal="center" vertical="center" wrapText="1"/>
    </xf>
    <xf numFmtId="166" fontId="5" fillId="0" borderId="4" xfId="0" applyNumberFormat="1" applyFont="1" applyFill="1" applyBorder="1" applyAlignment="1">
      <alignment horizontal="center" vertical="center" wrapText="1"/>
    </xf>
    <xf numFmtId="166" fontId="5" fillId="0" borderId="8" xfId="0" applyNumberFormat="1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vertical="center"/>
    </xf>
    <xf numFmtId="0" fontId="4" fillId="0" borderId="6" xfId="0" applyFont="1" applyBorder="1" applyAlignment="1">
      <alignment horizontal="center" vertical="center"/>
    </xf>
    <xf numFmtId="166" fontId="5" fillId="0" borderId="9" xfId="0" applyNumberFormat="1" applyFont="1" applyFill="1" applyBorder="1" applyAlignment="1">
      <alignment horizontal="center" vertical="center" wrapText="1"/>
    </xf>
    <xf numFmtId="166" fontId="4" fillId="0" borderId="9" xfId="0" applyNumberFormat="1" applyFont="1" applyFill="1" applyBorder="1" applyAlignment="1">
      <alignment horizontal="center" vertical="center" wrapText="1"/>
    </xf>
    <xf numFmtId="0" fontId="1" fillId="5" borderId="8" xfId="0" applyFont="1" applyFill="1" applyBorder="1" applyAlignment="1">
      <alignment horizontal="center" vertical="center" wrapText="1"/>
    </xf>
    <xf numFmtId="166" fontId="5" fillId="6" borderId="3" xfId="0" applyNumberFormat="1" applyFont="1" applyFill="1" applyBorder="1" applyAlignment="1">
      <alignment horizontal="center" vertical="center" wrapText="1"/>
    </xf>
    <xf numFmtId="8" fontId="5" fillId="0" borderId="4" xfId="0" applyNumberFormat="1" applyFont="1" applyFill="1" applyBorder="1" applyAlignment="1">
      <alignment horizontal="center" vertical="center" wrapText="1"/>
    </xf>
    <xf numFmtId="8" fontId="5" fillId="0" borderId="8" xfId="0" applyNumberFormat="1" applyFont="1" applyFill="1" applyBorder="1" applyAlignment="1">
      <alignment horizontal="center" vertical="center" wrapText="1"/>
    </xf>
    <xf numFmtId="8" fontId="5" fillId="6" borderId="4" xfId="0" applyNumberFormat="1" applyFont="1" applyFill="1" applyBorder="1" applyAlignment="1">
      <alignment horizontal="center" vertical="center" wrapText="1"/>
    </xf>
    <xf numFmtId="166" fontId="5" fillId="9" borderId="4" xfId="0" applyNumberFormat="1" applyFont="1" applyFill="1" applyBorder="1" applyAlignment="1">
      <alignment horizontal="center" vertical="center" wrapText="1"/>
    </xf>
    <xf numFmtId="3" fontId="4" fillId="0" borderId="3" xfId="0" applyNumberFormat="1" applyFont="1" applyFill="1" applyBorder="1" applyAlignment="1">
      <alignment horizontal="center" vertical="center" wrapText="1"/>
    </xf>
    <xf numFmtId="6" fontId="4" fillId="0" borderId="3" xfId="0" applyNumberFormat="1" applyFont="1" applyFill="1" applyBorder="1" applyAlignment="1">
      <alignment horizontal="center" vertical="center" wrapText="1"/>
    </xf>
    <xf numFmtId="166" fontId="5" fillId="5" borderId="17" xfId="0" applyNumberFormat="1" applyFont="1" applyFill="1" applyBorder="1" applyAlignment="1">
      <alignment horizontal="center" vertical="center" wrapText="1"/>
    </xf>
    <xf numFmtId="166" fontId="5" fillId="5" borderId="3" xfId="0" applyNumberFormat="1" applyFont="1" applyFill="1" applyBorder="1" applyAlignment="1">
      <alignment horizontal="center" vertical="center" wrapText="1"/>
    </xf>
    <xf numFmtId="166" fontId="6" fillId="0" borderId="3" xfId="0" applyNumberFormat="1" applyFont="1" applyBorder="1" applyAlignment="1">
      <alignment horizontal="center" vertical="center" wrapText="1"/>
    </xf>
    <xf numFmtId="8" fontId="13" fillId="8" borderId="15" xfId="0" applyNumberFormat="1" applyFont="1" applyFill="1" applyBorder="1" applyAlignment="1">
      <alignment horizontal="center" vertical="center" wrapText="1"/>
    </xf>
    <xf numFmtId="8" fontId="13" fillId="9" borderId="15" xfId="0" applyNumberFormat="1" applyFont="1" applyFill="1" applyBorder="1" applyAlignment="1">
      <alignment horizontal="center" vertical="center" wrapText="1"/>
    </xf>
    <xf numFmtId="8" fontId="13" fillId="10" borderId="15" xfId="0" applyNumberFormat="1" applyFont="1" applyFill="1" applyBorder="1" applyAlignment="1">
      <alignment horizontal="center" vertical="center" wrapText="1"/>
    </xf>
    <xf numFmtId="10" fontId="4" fillId="0" borderId="0" xfId="0" applyNumberFormat="1" applyFont="1" applyAlignment="1">
      <alignment horizontal="center" vertical="center"/>
    </xf>
    <xf numFmtId="0" fontId="0" fillId="11" borderId="0" xfId="0" applyFill="1"/>
    <xf numFmtId="0" fontId="13" fillId="11" borderId="0" xfId="0" applyFont="1" applyFill="1" applyBorder="1" applyAlignment="1">
      <alignment horizontal="left" vertical="center" wrapText="1"/>
    </xf>
    <xf numFmtId="166" fontId="6" fillId="0" borderId="6" xfId="0" applyNumberFormat="1" applyFont="1" applyFill="1" applyBorder="1" applyAlignment="1">
      <alignment horizontal="center" vertical="center" wrapText="1"/>
    </xf>
    <xf numFmtId="165" fontId="5" fillId="0" borderId="0" xfId="0" applyNumberFormat="1" applyFont="1" applyFill="1" applyBorder="1" applyAlignment="1">
      <alignment horizontal="center" vertical="center" wrapText="1"/>
    </xf>
    <xf numFmtId="8" fontId="5" fillId="0" borderId="0" xfId="0" applyNumberFormat="1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1" fillId="0" borderId="4" xfId="0" applyFont="1" applyBorder="1"/>
    <xf numFmtId="167" fontId="0" fillId="0" borderId="4" xfId="0" applyNumberFormat="1" applyBorder="1" applyAlignment="1">
      <alignment horizontal="center"/>
    </xf>
    <xf numFmtId="167" fontId="1" fillId="0" borderId="4" xfId="0" applyNumberFormat="1" applyFont="1" applyBorder="1" applyAlignment="1">
      <alignment horizontal="center"/>
    </xf>
    <xf numFmtId="167" fontId="0" fillId="0" borderId="8" xfId="0" applyNumberFormat="1" applyBorder="1" applyAlignment="1">
      <alignment horizontal="center"/>
    </xf>
    <xf numFmtId="167" fontId="0" fillId="0" borderId="0" xfId="0" applyNumberFormat="1" applyAlignment="1">
      <alignment horizontal="center"/>
    </xf>
    <xf numFmtId="167" fontId="0" fillId="12" borderId="4" xfId="0" applyNumberFormat="1" applyFill="1" applyBorder="1" applyAlignment="1">
      <alignment horizontal="center"/>
    </xf>
    <xf numFmtId="0" fontId="4" fillId="0" borderId="3" xfId="0" applyFont="1" applyBorder="1" applyAlignment="1">
      <alignment horizontal="center" vertical="center" wrapText="1"/>
    </xf>
    <xf numFmtId="168" fontId="9" fillId="5" borderId="4" xfId="0" applyNumberFormat="1" applyFont="1" applyFill="1" applyBorder="1"/>
    <xf numFmtId="168" fontId="9" fillId="6" borderId="4" xfId="0" applyNumberFormat="1" applyFont="1" applyFill="1" applyBorder="1"/>
    <xf numFmtId="168" fontId="9" fillId="9" borderId="4" xfId="0" applyNumberFormat="1" applyFont="1" applyFill="1" applyBorder="1"/>
    <xf numFmtId="168" fontId="9" fillId="0" borderId="0" xfId="0" applyNumberFormat="1" applyFont="1"/>
    <xf numFmtId="168" fontId="9" fillId="12" borderId="4" xfId="0" applyNumberFormat="1" applyFont="1" applyFill="1" applyBorder="1"/>
    <xf numFmtId="168" fontId="9" fillId="0" borderId="0" xfId="0" applyNumberFormat="1" applyFont="1" applyFill="1"/>
    <xf numFmtId="0" fontId="10" fillId="4" borderId="19" xfId="0" applyFont="1" applyFill="1" applyBorder="1" applyAlignment="1">
      <alignment horizontal="center" vertical="center" wrapText="1"/>
    </xf>
    <xf numFmtId="0" fontId="14" fillId="4" borderId="19" xfId="0" applyFont="1" applyFill="1" applyBorder="1" applyAlignment="1">
      <alignment horizontal="center" vertical="center" wrapText="1"/>
    </xf>
    <xf numFmtId="0" fontId="10" fillId="4" borderId="10" xfId="0" applyFont="1" applyFill="1" applyBorder="1" applyAlignment="1">
      <alignment horizontal="center" vertical="center" wrapText="1"/>
    </xf>
    <xf numFmtId="0" fontId="10" fillId="4" borderId="11" xfId="0" applyFont="1" applyFill="1" applyBorder="1" applyAlignment="1">
      <alignment horizontal="center" vertical="center" wrapText="1"/>
    </xf>
    <xf numFmtId="0" fontId="10" fillId="4" borderId="7" xfId="0" applyFont="1" applyFill="1" applyBorder="1" applyAlignment="1">
      <alignment horizontal="center" vertical="center" wrapText="1"/>
    </xf>
    <xf numFmtId="0" fontId="10" fillId="4" borderId="12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9" fillId="9" borderId="2" xfId="0" applyFont="1" applyFill="1" applyBorder="1" applyAlignment="1">
      <alignment horizontal="center" vertical="center" wrapText="1"/>
    </xf>
    <xf numFmtId="0" fontId="9" fillId="9" borderId="1" xfId="0" applyFont="1" applyFill="1" applyBorder="1" applyAlignment="1">
      <alignment horizontal="center" vertical="center" wrapText="1"/>
    </xf>
    <xf numFmtId="0" fontId="9" fillId="9" borderId="3" xfId="0" applyFont="1" applyFill="1" applyBorder="1" applyAlignment="1">
      <alignment horizontal="center" vertical="center" wrapText="1"/>
    </xf>
    <xf numFmtId="0" fontId="9" fillId="5" borderId="10" xfId="0" applyFont="1" applyFill="1" applyBorder="1" applyAlignment="1">
      <alignment horizontal="center" vertical="center" wrapText="1"/>
    </xf>
    <xf numFmtId="0" fontId="9" fillId="5" borderId="11" xfId="0" applyFont="1" applyFill="1" applyBorder="1" applyAlignment="1">
      <alignment horizontal="center" vertical="center" wrapText="1"/>
    </xf>
    <xf numFmtId="0" fontId="9" fillId="6" borderId="7" xfId="0" applyFont="1" applyFill="1" applyBorder="1" applyAlignment="1">
      <alignment horizontal="center" vertical="center"/>
    </xf>
    <xf numFmtId="0" fontId="8" fillId="5" borderId="8" xfId="0" applyFont="1" applyFill="1" applyBorder="1" applyAlignment="1">
      <alignment horizontal="center" vertical="center" wrapText="1"/>
    </xf>
    <xf numFmtId="0" fontId="8" fillId="5" borderId="7" xfId="0" applyFont="1" applyFill="1" applyBorder="1" applyAlignment="1">
      <alignment horizontal="center" vertical="center" wrapText="1"/>
    </xf>
    <xf numFmtId="0" fontId="9" fillId="6" borderId="10" xfId="0" applyFont="1" applyFill="1" applyBorder="1" applyAlignment="1">
      <alignment horizontal="center" vertical="center" wrapText="1"/>
    </xf>
    <xf numFmtId="0" fontId="9" fillId="6" borderId="11" xfId="0" applyFont="1" applyFill="1" applyBorder="1" applyAlignment="1">
      <alignment horizontal="center" vertical="center" wrapText="1"/>
    </xf>
    <xf numFmtId="0" fontId="8" fillId="6" borderId="7" xfId="0" applyFont="1" applyFill="1" applyBorder="1" applyAlignment="1">
      <alignment horizontal="center" vertical="center" wrapText="1"/>
    </xf>
    <xf numFmtId="0" fontId="9" fillId="6" borderId="4" xfId="0" applyFont="1" applyFill="1" applyBorder="1" applyAlignment="1">
      <alignment horizontal="center" vertical="center" wrapText="1"/>
    </xf>
    <xf numFmtId="0" fontId="9" fillId="5" borderId="4" xfId="0" applyFont="1" applyFill="1" applyBorder="1" applyAlignment="1">
      <alignment horizontal="center" vertical="center" wrapText="1"/>
    </xf>
    <xf numFmtId="0" fontId="9" fillId="5" borderId="8" xfId="0" applyFont="1" applyFill="1" applyBorder="1" applyAlignment="1">
      <alignment horizontal="center" vertical="center"/>
    </xf>
    <xf numFmtId="0" fontId="9" fillId="5" borderId="7" xfId="0" applyFont="1" applyFill="1" applyBorder="1" applyAlignment="1">
      <alignment horizontal="center" vertical="center"/>
    </xf>
    <xf numFmtId="166" fontId="4" fillId="3" borderId="8" xfId="0" applyNumberFormat="1" applyFont="1" applyFill="1" applyBorder="1" applyAlignment="1">
      <alignment horizontal="center" vertical="center" wrapText="1"/>
    </xf>
    <xf numFmtId="166" fontId="4" fillId="3" borderId="9" xfId="0" applyNumberFormat="1" applyFont="1" applyFill="1" applyBorder="1" applyAlignment="1">
      <alignment horizontal="center" vertical="center" wrapText="1"/>
    </xf>
    <xf numFmtId="0" fontId="1" fillId="5" borderId="8" xfId="0" applyFont="1" applyFill="1" applyBorder="1" applyAlignment="1">
      <alignment horizontal="center" vertical="center" wrapText="1"/>
    </xf>
    <xf numFmtId="0" fontId="1" fillId="5" borderId="9" xfId="0" applyFont="1" applyFill="1" applyBorder="1" applyAlignment="1">
      <alignment horizontal="center" vertical="center" wrapText="1"/>
    </xf>
    <xf numFmtId="0" fontId="1" fillId="6" borderId="8" xfId="0" applyFont="1" applyFill="1" applyBorder="1" applyAlignment="1">
      <alignment horizontal="center" vertical="center" wrapText="1"/>
    </xf>
    <xf numFmtId="0" fontId="1" fillId="6" borderId="9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80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30"/>
  <sheetViews>
    <sheetView zoomScaleNormal="100" workbookViewId="0">
      <selection activeCell="L21" sqref="L21"/>
    </sheetView>
  </sheetViews>
  <sheetFormatPr defaultRowHeight="13.2" x14ac:dyDescent="0.25"/>
  <cols>
    <col min="1" max="1" width="41" style="1" customWidth="1"/>
    <col min="2" max="2" width="39.6640625" customWidth="1"/>
    <col min="3" max="4" width="18.33203125" customWidth="1"/>
    <col min="5" max="7" width="12.6640625" customWidth="1"/>
  </cols>
  <sheetData>
    <row r="1" spans="1:7" ht="39" customHeight="1" x14ac:dyDescent="0.25">
      <c r="A1" s="117" t="s">
        <v>26</v>
      </c>
      <c r="B1" s="118"/>
      <c r="C1" s="118"/>
      <c r="D1" s="118"/>
      <c r="E1" s="118"/>
      <c r="F1" s="118"/>
      <c r="G1" s="118"/>
    </row>
    <row r="2" spans="1:7" ht="25.5" customHeight="1" x14ac:dyDescent="0.25">
      <c r="A2" s="62" t="s">
        <v>12</v>
      </c>
      <c r="B2" s="69" t="s">
        <v>13</v>
      </c>
      <c r="C2" s="103" t="s">
        <v>24</v>
      </c>
      <c r="D2" s="103" t="s">
        <v>25</v>
      </c>
      <c r="E2" s="70" t="s">
        <v>14</v>
      </c>
      <c r="F2" s="70" t="s">
        <v>15</v>
      </c>
      <c r="G2" s="70" t="s">
        <v>8</v>
      </c>
    </row>
    <row r="3" spans="1:7" ht="28.5" customHeight="1" x14ac:dyDescent="0.25">
      <c r="A3" s="44" t="s">
        <v>27</v>
      </c>
      <c r="B3" s="68"/>
      <c r="C3" s="68"/>
      <c r="D3" s="68"/>
      <c r="E3" s="68"/>
      <c r="F3" s="68"/>
      <c r="G3" s="68"/>
    </row>
    <row r="4" spans="1:7" x14ac:dyDescent="0.25">
      <c r="A4" s="65" t="s">
        <v>32</v>
      </c>
      <c r="B4" s="104" t="s">
        <v>53</v>
      </c>
      <c r="C4" s="105">
        <v>43753</v>
      </c>
      <c r="D4" s="106">
        <v>43784</v>
      </c>
      <c r="E4" s="111">
        <f>BUDGET!N7</f>
        <v>2964</v>
      </c>
      <c r="F4" s="112">
        <f>BUDGET!AA7</f>
        <v>970</v>
      </c>
      <c r="G4" s="113">
        <f>BUDGET!AB7</f>
        <v>3934</v>
      </c>
    </row>
    <row r="5" spans="1:7" ht="22.8" x14ac:dyDescent="0.25">
      <c r="A5" s="65" t="s">
        <v>34</v>
      </c>
      <c r="B5" s="104" t="s">
        <v>31</v>
      </c>
      <c r="C5" s="105">
        <v>43889</v>
      </c>
      <c r="D5" s="105">
        <v>43920</v>
      </c>
      <c r="E5" s="111">
        <f>BUDGET!N8</f>
        <v>10950</v>
      </c>
      <c r="F5" s="112">
        <f>BUDGET!AA8</f>
        <v>3650</v>
      </c>
      <c r="G5" s="113">
        <f>BUDGET!AB8</f>
        <v>14600</v>
      </c>
    </row>
    <row r="6" spans="1:7" x14ac:dyDescent="0.25">
      <c r="A6" s="64" t="s">
        <v>20</v>
      </c>
      <c r="B6" s="67"/>
      <c r="C6" s="107"/>
      <c r="D6" s="107"/>
      <c r="E6" s="111">
        <f>BUDGET!N9</f>
        <v>13914</v>
      </c>
      <c r="F6" s="112">
        <f>BUDGET!AA9</f>
        <v>4620</v>
      </c>
      <c r="G6" s="113">
        <f>BUDGET!AB9</f>
        <v>18534</v>
      </c>
    </row>
    <row r="7" spans="1:7" x14ac:dyDescent="0.25">
      <c r="A7" s="5"/>
      <c r="C7" s="108"/>
      <c r="D7" s="108"/>
      <c r="E7" s="114"/>
      <c r="F7" s="114"/>
      <c r="G7" s="114"/>
    </row>
    <row r="8" spans="1:7" ht="28.5" customHeight="1" x14ac:dyDescent="0.25">
      <c r="A8" s="44" t="s">
        <v>28</v>
      </c>
      <c r="B8" s="68"/>
      <c r="C8" s="109"/>
      <c r="D8" s="109"/>
      <c r="E8" s="115"/>
      <c r="F8" s="115"/>
      <c r="G8" s="115"/>
    </row>
    <row r="9" spans="1:7" x14ac:dyDescent="0.25">
      <c r="A9" s="46" t="s">
        <v>44</v>
      </c>
      <c r="B9" s="104"/>
      <c r="C9" s="105"/>
      <c r="D9" s="105"/>
      <c r="E9" s="111">
        <f>BUDGET!N11</f>
        <v>8424</v>
      </c>
      <c r="F9" s="112">
        <f>BUDGET!AA11</f>
        <v>3140</v>
      </c>
      <c r="G9" s="113">
        <f>BUDGET!AB11</f>
        <v>11564</v>
      </c>
    </row>
    <row r="10" spans="1:7" ht="13.5" customHeight="1" x14ac:dyDescent="0.25">
      <c r="A10" s="46" t="s">
        <v>45</v>
      </c>
      <c r="B10" s="104"/>
      <c r="C10" s="105"/>
      <c r="D10" s="105"/>
      <c r="E10" s="111">
        <f>BUDGET!N12</f>
        <v>22200</v>
      </c>
      <c r="F10" s="112">
        <f>BUDGET!AA12</f>
        <v>7400</v>
      </c>
      <c r="G10" s="113">
        <f>BUDGET!AB12</f>
        <v>29600</v>
      </c>
    </row>
    <row r="11" spans="1:7" x14ac:dyDescent="0.25">
      <c r="A11" s="46" t="s">
        <v>46</v>
      </c>
      <c r="B11" s="104" t="s">
        <v>49</v>
      </c>
      <c r="C11" s="105">
        <v>43905</v>
      </c>
      <c r="D11" s="105">
        <v>43936</v>
      </c>
      <c r="E11" s="111">
        <f>BUDGET!N13</f>
        <v>18195</v>
      </c>
      <c r="F11" s="112">
        <f>BUDGET!AA13</f>
        <v>6065</v>
      </c>
      <c r="G11" s="113">
        <f>BUDGET!AB13</f>
        <v>24260</v>
      </c>
    </row>
    <row r="12" spans="1:7" x14ac:dyDescent="0.25">
      <c r="A12" s="64" t="s">
        <v>21</v>
      </c>
      <c r="B12" s="67"/>
      <c r="C12" s="105"/>
      <c r="D12" s="105"/>
      <c r="E12" s="111">
        <f>BUDGET!N14</f>
        <v>48819</v>
      </c>
      <c r="F12" s="112">
        <f>BUDGET!AA14</f>
        <v>16605</v>
      </c>
      <c r="G12" s="113">
        <f>BUDGET!AB14</f>
        <v>65424</v>
      </c>
    </row>
    <row r="13" spans="1:7" x14ac:dyDescent="0.25">
      <c r="A13" s="5"/>
      <c r="C13" s="108"/>
      <c r="D13" s="108"/>
      <c r="E13" s="114"/>
      <c r="F13" s="114"/>
      <c r="G13" s="114"/>
    </row>
    <row r="14" spans="1:7" ht="28.5" customHeight="1" x14ac:dyDescent="0.25">
      <c r="A14" s="44" t="s">
        <v>29</v>
      </c>
      <c r="B14" s="68"/>
      <c r="C14" s="109"/>
      <c r="D14" s="109"/>
      <c r="E14" s="115"/>
      <c r="F14" s="115"/>
      <c r="G14" s="115"/>
    </row>
    <row r="15" spans="1:7" x14ac:dyDescent="0.25">
      <c r="A15" s="66" t="s">
        <v>50</v>
      </c>
      <c r="B15" s="104"/>
      <c r="C15" s="105"/>
      <c r="D15" s="105"/>
      <c r="E15" s="111">
        <f>BUDGET!N16</f>
        <v>8220</v>
      </c>
      <c r="F15" s="112">
        <f>BUDGET!AA16</f>
        <v>2740</v>
      </c>
      <c r="G15" s="113">
        <f>BUDGET!AB16</f>
        <v>10960</v>
      </c>
    </row>
    <row r="16" spans="1:7" x14ac:dyDescent="0.25">
      <c r="A16" s="66" t="s">
        <v>51</v>
      </c>
      <c r="B16" s="104" t="s">
        <v>31</v>
      </c>
      <c r="C16" s="105">
        <v>43951</v>
      </c>
      <c r="D16" s="105">
        <v>43982</v>
      </c>
      <c r="E16" s="111">
        <f>BUDGET!N17</f>
        <v>4680</v>
      </c>
      <c r="F16" s="112">
        <f>BUDGET!AA17</f>
        <v>1560</v>
      </c>
      <c r="G16" s="113">
        <f>BUDGET!AB17</f>
        <v>6240</v>
      </c>
    </row>
    <row r="17" spans="1:7" x14ac:dyDescent="0.25">
      <c r="A17" s="64" t="s">
        <v>22</v>
      </c>
      <c r="B17" s="67"/>
      <c r="C17" s="105"/>
      <c r="D17" s="105"/>
      <c r="E17" s="111">
        <f>BUDGET!N18</f>
        <v>12900</v>
      </c>
      <c r="F17" s="112">
        <f>BUDGET!AA18</f>
        <v>4300</v>
      </c>
      <c r="G17" s="113">
        <f>BUDGET!AB18</f>
        <v>17200</v>
      </c>
    </row>
    <row r="18" spans="1:7" x14ac:dyDescent="0.25">
      <c r="A18" s="5"/>
      <c r="C18" s="108"/>
      <c r="D18" s="108"/>
      <c r="E18" s="114"/>
      <c r="F18" s="114"/>
      <c r="G18" s="114"/>
    </row>
    <row r="19" spans="1:7" ht="28.5" customHeight="1" x14ac:dyDescent="0.25">
      <c r="A19" s="44" t="s">
        <v>30</v>
      </c>
      <c r="B19" s="68"/>
      <c r="C19" s="109"/>
      <c r="D19" s="109"/>
      <c r="E19" s="115"/>
      <c r="F19" s="115"/>
      <c r="G19" s="115"/>
    </row>
    <row r="20" spans="1:7" x14ac:dyDescent="0.25">
      <c r="A20" s="65" t="s">
        <v>33</v>
      </c>
      <c r="B20" s="104" t="s">
        <v>54</v>
      </c>
      <c r="C20" s="105">
        <v>43951</v>
      </c>
      <c r="D20" s="105">
        <v>43982</v>
      </c>
      <c r="E20" s="111">
        <f>BUDGET!N20</f>
        <v>7329</v>
      </c>
      <c r="F20" s="112">
        <f>BUDGET!AA20</f>
        <v>2425</v>
      </c>
      <c r="G20" s="113">
        <f>BUDGET!AB20</f>
        <v>9754</v>
      </c>
    </row>
    <row r="21" spans="1:7" x14ac:dyDescent="0.25">
      <c r="A21" s="66" t="s">
        <v>35</v>
      </c>
      <c r="B21" s="104"/>
      <c r="C21" s="105"/>
      <c r="D21" s="105"/>
      <c r="E21" s="111">
        <f>BUDGET!N21</f>
        <v>16230</v>
      </c>
      <c r="F21" s="112">
        <f>BUDGET!AA21</f>
        <v>5410</v>
      </c>
      <c r="G21" s="113">
        <f>BUDGET!AB21</f>
        <v>21640</v>
      </c>
    </row>
    <row r="22" spans="1:7" x14ac:dyDescent="0.25">
      <c r="A22" s="66" t="s">
        <v>36</v>
      </c>
      <c r="B22" s="104" t="s">
        <v>54</v>
      </c>
      <c r="C22" s="105">
        <v>43982</v>
      </c>
      <c r="D22" s="105">
        <v>44012</v>
      </c>
      <c r="E22" s="111">
        <f>BUDGET!N22</f>
        <v>7329</v>
      </c>
      <c r="F22" s="112">
        <f>BUDGET!AA22</f>
        <v>2425</v>
      </c>
      <c r="G22" s="113">
        <f>BUDGET!AB22</f>
        <v>9754</v>
      </c>
    </row>
    <row r="23" spans="1:7" x14ac:dyDescent="0.25">
      <c r="A23" s="66" t="s">
        <v>47</v>
      </c>
      <c r="B23" s="104" t="s">
        <v>37</v>
      </c>
      <c r="C23" s="105">
        <v>43983</v>
      </c>
      <c r="D23" s="105">
        <v>44012</v>
      </c>
      <c r="E23" s="111">
        <f>BUDGET!N23</f>
        <v>16710</v>
      </c>
      <c r="F23" s="112">
        <f>BUDGET!AA23</f>
        <v>5570</v>
      </c>
      <c r="G23" s="113">
        <f>BUDGET!AB23</f>
        <v>22280</v>
      </c>
    </row>
    <row r="24" spans="1:7" x14ac:dyDescent="0.25">
      <c r="A24" s="66" t="s">
        <v>48</v>
      </c>
      <c r="B24" s="104" t="s">
        <v>38</v>
      </c>
      <c r="C24" s="105">
        <v>44012</v>
      </c>
      <c r="D24" s="105">
        <v>44012</v>
      </c>
      <c r="E24" s="111">
        <f>BUDGET!N24</f>
        <v>6720</v>
      </c>
      <c r="F24" s="112">
        <f>BUDGET!AA24</f>
        <v>2240</v>
      </c>
      <c r="G24" s="113">
        <f>BUDGET!AB24</f>
        <v>8960</v>
      </c>
    </row>
    <row r="25" spans="1:7" x14ac:dyDescent="0.25">
      <c r="A25" s="64" t="s">
        <v>23</v>
      </c>
      <c r="B25" s="67"/>
      <c r="C25" s="105"/>
      <c r="D25" s="105"/>
      <c r="E25" s="111">
        <f>BUDGET!N25</f>
        <v>54318</v>
      </c>
      <c r="F25" s="112">
        <f>BUDGET!AA25</f>
        <v>18070</v>
      </c>
      <c r="G25" s="113">
        <f>BUDGET!AB25</f>
        <v>72388</v>
      </c>
    </row>
    <row r="26" spans="1:7" x14ac:dyDescent="0.25">
      <c r="A26" s="55"/>
      <c r="E26" s="114"/>
      <c r="F26" s="116"/>
      <c r="G26" s="114"/>
    </row>
    <row r="27" spans="1:7" ht="15.6" x14ac:dyDescent="0.25">
      <c r="A27" s="63"/>
      <c r="E27" s="114"/>
      <c r="F27" s="114"/>
      <c r="G27" s="114"/>
    </row>
    <row r="28" spans="1:7" ht="13.8" x14ac:dyDescent="0.25">
      <c r="A28" s="99" t="s">
        <v>9</v>
      </c>
      <c r="B28" s="98"/>
      <c r="C28" s="98"/>
      <c r="D28" s="98"/>
      <c r="E28" s="111">
        <f>BUDGET!N28</f>
        <v>129951</v>
      </c>
      <c r="F28" s="112">
        <f>BUDGET!AA28</f>
        <v>43595</v>
      </c>
      <c r="G28" s="113">
        <f>BUDGET!AB28</f>
        <v>173546</v>
      </c>
    </row>
    <row r="29" spans="1:7" x14ac:dyDescent="0.25">
      <c r="A29" s="54"/>
    </row>
    <row r="30" spans="1:7" x14ac:dyDescent="0.25">
      <c r="A30" s="15"/>
    </row>
  </sheetData>
  <mergeCells count="1">
    <mergeCell ref="A1:G1"/>
  </mergeCells>
  <pageMargins left="0.7" right="0.7" top="0.75" bottom="0.75" header="0.3" footer="0.3"/>
  <pageSetup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B603"/>
  <sheetViews>
    <sheetView tabSelected="1" topLeftCell="E1" zoomScaleNormal="100" zoomScaleSheetLayoutView="100" workbookViewId="0">
      <selection activeCell="N18" sqref="N18"/>
    </sheetView>
  </sheetViews>
  <sheetFormatPr defaultColWidth="9.109375" defaultRowHeight="11.4" x14ac:dyDescent="0.25"/>
  <cols>
    <col min="1" max="1" width="33.33203125" style="1" customWidth="1"/>
    <col min="2" max="2" width="6" style="1" customWidth="1"/>
    <col min="3" max="3" width="10.6640625" style="1" customWidth="1"/>
    <col min="4" max="4" width="6" style="1" customWidth="1"/>
    <col min="5" max="5" width="10.6640625" style="1" customWidth="1"/>
    <col min="6" max="6" width="6" style="1" customWidth="1"/>
    <col min="7" max="7" width="10.6640625" style="1" customWidth="1"/>
    <col min="8" max="8" width="6" style="1" customWidth="1"/>
    <col min="9" max="9" width="10.6640625" style="1" customWidth="1"/>
    <col min="10" max="10" width="16.44140625" style="1" customWidth="1"/>
    <col min="11" max="13" width="10.6640625" style="1" customWidth="1"/>
    <col min="14" max="14" width="12.6640625" style="1" customWidth="1"/>
    <col min="15" max="15" width="6" style="1" customWidth="1"/>
    <col min="16" max="16" width="10.6640625" style="1" customWidth="1"/>
    <col min="17" max="17" width="6" style="1" customWidth="1"/>
    <col min="18" max="18" width="10.6640625" style="1" customWidth="1"/>
    <col min="19" max="19" width="6" style="1" customWidth="1"/>
    <col min="20" max="20" width="10.6640625" style="1" customWidth="1"/>
    <col min="21" max="21" width="6" style="1" customWidth="1"/>
    <col min="22" max="22" width="10.6640625" style="1" customWidth="1"/>
    <col min="23" max="23" width="6.6640625" style="1" customWidth="1"/>
    <col min="24" max="25" width="10.6640625" style="1" customWidth="1"/>
    <col min="26" max="26" width="10.6640625" style="10" customWidth="1"/>
    <col min="27" max="27" width="12.6640625" style="10" customWidth="1"/>
    <col min="28" max="28" width="12.6640625" style="1" customWidth="1"/>
    <col min="29" max="16384" width="9.109375" style="1"/>
  </cols>
  <sheetData>
    <row r="1" spans="1:28" ht="39.6" customHeight="1" x14ac:dyDescent="0.25">
      <c r="A1" s="119" t="s">
        <v>26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  <c r="U1" s="120"/>
      <c r="V1" s="120"/>
      <c r="W1" s="121"/>
      <c r="X1" s="121"/>
      <c r="Y1" s="121"/>
      <c r="Z1" s="121"/>
      <c r="AA1" s="120"/>
      <c r="AB1" s="122"/>
    </row>
    <row r="2" spans="1:28" ht="14.25" customHeight="1" x14ac:dyDescent="0.25">
      <c r="A2" s="123"/>
      <c r="B2" s="132" t="s">
        <v>10</v>
      </c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8" t="s">
        <v>16</v>
      </c>
      <c r="O2" s="136" t="s">
        <v>11</v>
      </c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6"/>
      <c r="AA2" s="137" t="s">
        <v>17</v>
      </c>
      <c r="AB2" s="126" t="s">
        <v>18</v>
      </c>
    </row>
    <row r="3" spans="1:28" s="29" customFormat="1" ht="26.25" customHeight="1" x14ac:dyDescent="0.25">
      <c r="A3" s="124"/>
      <c r="B3" s="139" t="s">
        <v>4</v>
      </c>
      <c r="C3" s="140"/>
      <c r="D3" s="140"/>
      <c r="E3" s="140"/>
      <c r="F3" s="140"/>
      <c r="G3" s="140"/>
      <c r="H3" s="140"/>
      <c r="I3" s="140"/>
      <c r="J3" s="129" t="s">
        <v>1</v>
      </c>
      <c r="K3" s="130"/>
      <c r="L3" s="130"/>
      <c r="M3" s="130"/>
      <c r="N3" s="138"/>
      <c r="O3" s="131" t="s">
        <v>4</v>
      </c>
      <c r="P3" s="131"/>
      <c r="Q3" s="131"/>
      <c r="R3" s="131"/>
      <c r="S3" s="131"/>
      <c r="T3" s="131"/>
      <c r="U3" s="131"/>
      <c r="V3" s="131"/>
      <c r="W3" s="134" t="s">
        <v>1</v>
      </c>
      <c r="X3" s="135"/>
      <c r="Y3" s="135"/>
      <c r="Z3" s="135"/>
      <c r="AA3" s="137"/>
      <c r="AB3" s="127"/>
    </row>
    <row r="4" spans="1:28" s="29" customFormat="1" ht="21.75" customHeight="1" x14ac:dyDescent="0.25">
      <c r="A4" s="125"/>
      <c r="B4" s="143" t="s">
        <v>39</v>
      </c>
      <c r="C4" s="144"/>
      <c r="D4" s="143" t="s">
        <v>40</v>
      </c>
      <c r="E4" s="144"/>
      <c r="F4" s="143" t="s">
        <v>41</v>
      </c>
      <c r="G4" s="144"/>
      <c r="H4" s="143" t="s">
        <v>42</v>
      </c>
      <c r="I4" s="144"/>
      <c r="J4" s="25" t="s">
        <v>5</v>
      </c>
      <c r="K4" s="25" t="s">
        <v>7</v>
      </c>
      <c r="L4" s="25" t="s">
        <v>6</v>
      </c>
      <c r="M4" s="83" t="s">
        <v>8</v>
      </c>
      <c r="N4" s="138"/>
      <c r="O4" s="145" t="s">
        <v>39</v>
      </c>
      <c r="P4" s="146"/>
      <c r="Q4" s="145" t="s">
        <v>40</v>
      </c>
      <c r="R4" s="146"/>
      <c r="S4" s="145" t="s">
        <v>41</v>
      </c>
      <c r="T4" s="146"/>
      <c r="U4" s="145" t="s">
        <v>42</v>
      </c>
      <c r="V4" s="146"/>
      <c r="W4" s="28" t="s">
        <v>5</v>
      </c>
      <c r="X4" s="28" t="s">
        <v>7</v>
      </c>
      <c r="Y4" s="28" t="s">
        <v>6</v>
      </c>
      <c r="Z4" s="35" t="s">
        <v>8</v>
      </c>
      <c r="AA4" s="137"/>
      <c r="AB4" s="127"/>
    </row>
    <row r="5" spans="1:28" ht="13.2" x14ac:dyDescent="0.25">
      <c r="A5" s="43" t="s">
        <v>0</v>
      </c>
      <c r="B5" s="141">
        <v>265</v>
      </c>
      <c r="C5" s="142"/>
      <c r="D5" s="141">
        <v>185</v>
      </c>
      <c r="E5" s="142"/>
      <c r="F5" s="141">
        <v>115</v>
      </c>
      <c r="G5" s="142"/>
      <c r="H5" s="141">
        <v>110</v>
      </c>
      <c r="I5" s="142"/>
      <c r="J5" s="26" t="s">
        <v>2</v>
      </c>
      <c r="K5" s="27" t="s">
        <v>2</v>
      </c>
      <c r="L5" s="27" t="s">
        <v>2</v>
      </c>
      <c r="M5" s="34" t="s">
        <v>2</v>
      </c>
      <c r="N5" s="27"/>
      <c r="O5" s="141">
        <v>265</v>
      </c>
      <c r="P5" s="142"/>
      <c r="Q5" s="141">
        <v>185</v>
      </c>
      <c r="R5" s="142"/>
      <c r="S5" s="141">
        <v>115</v>
      </c>
      <c r="T5" s="142"/>
      <c r="U5" s="141">
        <v>110</v>
      </c>
      <c r="V5" s="142"/>
      <c r="W5" s="27" t="s">
        <v>2</v>
      </c>
      <c r="X5" s="27" t="s">
        <v>2</v>
      </c>
      <c r="Y5" s="27" t="s">
        <v>2</v>
      </c>
      <c r="Z5" s="34" t="s">
        <v>2</v>
      </c>
      <c r="AA5" s="137"/>
      <c r="AB5" s="128"/>
    </row>
    <row r="6" spans="1:28" ht="28.5" customHeight="1" x14ac:dyDescent="0.25">
      <c r="A6" s="44" t="s">
        <v>27</v>
      </c>
      <c r="B6" s="77" t="s">
        <v>3</v>
      </c>
      <c r="C6" s="77" t="s">
        <v>8</v>
      </c>
      <c r="D6" s="77" t="s">
        <v>3</v>
      </c>
      <c r="E6" s="77" t="s">
        <v>8</v>
      </c>
      <c r="F6" s="77" t="s">
        <v>3</v>
      </c>
      <c r="G6" s="77" t="s">
        <v>8</v>
      </c>
      <c r="H6" s="77" t="s">
        <v>3</v>
      </c>
      <c r="I6" s="77" t="s">
        <v>8</v>
      </c>
      <c r="J6" s="2"/>
      <c r="K6" s="2"/>
      <c r="L6" s="2"/>
      <c r="M6" s="36"/>
      <c r="N6" s="2"/>
      <c r="O6" s="77" t="s">
        <v>3</v>
      </c>
      <c r="P6" s="77" t="s">
        <v>8</v>
      </c>
      <c r="Q6" s="77" t="s">
        <v>3</v>
      </c>
      <c r="R6" s="77" t="s">
        <v>8</v>
      </c>
      <c r="S6" s="77" t="s">
        <v>3</v>
      </c>
      <c r="T6" s="77" t="s">
        <v>8</v>
      </c>
      <c r="U6" s="77" t="s">
        <v>3</v>
      </c>
      <c r="V6" s="77" t="s">
        <v>8</v>
      </c>
      <c r="W6" s="2"/>
      <c r="X6" s="2"/>
      <c r="Y6" s="2"/>
      <c r="Z6" s="36"/>
      <c r="AA6" s="2"/>
      <c r="AB6" s="3"/>
    </row>
    <row r="7" spans="1:28" ht="15" customHeight="1" x14ac:dyDescent="0.25">
      <c r="A7" s="45" t="str">
        <f>SCOPE!A4</f>
        <v>Sub-task 1.1 - Kick-Off Meeting</v>
      </c>
      <c r="B7" s="17">
        <v>6</v>
      </c>
      <c r="C7" s="72">
        <f>B7*B$5</f>
        <v>1590</v>
      </c>
      <c r="D7" s="73">
        <v>0</v>
      </c>
      <c r="E7" s="72">
        <f>D7*D$5</f>
        <v>0</v>
      </c>
      <c r="F7" s="17">
        <v>0</v>
      </c>
      <c r="G7" s="72">
        <f>F7*F$5</f>
        <v>0</v>
      </c>
      <c r="H7" s="17">
        <v>12</v>
      </c>
      <c r="I7" s="72">
        <f>H7*H$5</f>
        <v>1320</v>
      </c>
      <c r="J7" s="22" t="s">
        <v>43</v>
      </c>
      <c r="K7" s="22">
        <v>1</v>
      </c>
      <c r="L7" s="22">
        <v>54</v>
      </c>
      <c r="M7" s="100">
        <f>K7*L7</f>
        <v>54</v>
      </c>
      <c r="N7" s="75">
        <f>SUM(C7,E7,G7,I7,M7)</f>
        <v>2964</v>
      </c>
      <c r="O7" s="41">
        <v>2</v>
      </c>
      <c r="P7" s="82">
        <f>O7*O$5</f>
        <v>530</v>
      </c>
      <c r="Q7" s="41">
        <v>0</v>
      </c>
      <c r="R7" s="72">
        <f>Q7*Q$5</f>
        <v>0</v>
      </c>
      <c r="S7" s="17">
        <v>0</v>
      </c>
      <c r="T7" s="72">
        <f>S7*S$5</f>
        <v>0</v>
      </c>
      <c r="U7" s="17">
        <v>4</v>
      </c>
      <c r="V7" s="72">
        <f>U7*U$5</f>
        <v>440</v>
      </c>
      <c r="W7" s="4"/>
      <c r="X7" s="21"/>
      <c r="Y7" s="4"/>
      <c r="Z7" s="100">
        <f>X7*Y7</f>
        <v>0</v>
      </c>
      <c r="AA7" s="75">
        <f>SUM(P7,R7,T7,V7,Z7)</f>
        <v>970</v>
      </c>
      <c r="AB7" s="75">
        <f>SUM(N7,AA7)</f>
        <v>3934</v>
      </c>
    </row>
    <row r="8" spans="1:28" ht="30" customHeight="1" x14ac:dyDescent="0.25">
      <c r="A8" s="45" t="str">
        <f>SCOPE!A5</f>
        <v>Sub-task 1.2 -  Analysis of Overtopping and Coastal Flooding</v>
      </c>
      <c r="B8" s="17">
        <v>6</v>
      </c>
      <c r="C8" s="72">
        <f t="shared" ref="C8" si="0">B8*B$5</f>
        <v>1590</v>
      </c>
      <c r="D8" s="73">
        <v>18</v>
      </c>
      <c r="E8" s="72">
        <f t="shared" ref="E8" si="1">D8*D$5</f>
        <v>3330</v>
      </c>
      <c r="F8" s="17">
        <v>18</v>
      </c>
      <c r="G8" s="72">
        <f t="shared" ref="G8" si="2">F8*F$5</f>
        <v>2070</v>
      </c>
      <c r="H8" s="17">
        <v>36</v>
      </c>
      <c r="I8" s="72">
        <f t="shared" ref="I8" si="3">H8*H$5</f>
        <v>3960</v>
      </c>
      <c r="J8" s="23"/>
      <c r="K8" s="23"/>
      <c r="L8" s="23"/>
      <c r="M8" s="100">
        <f t="shared" ref="M8" si="4">K8*L8</f>
        <v>0</v>
      </c>
      <c r="N8" s="75">
        <f t="shared" ref="N8" si="5">SUM(C8,E8,G8,I8,M8)</f>
        <v>10950</v>
      </c>
      <c r="O8" s="41">
        <v>2</v>
      </c>
      <c r="P8" s="82">
        <f t="shared" ref="P8" si="6">O8*O$5</f>
        <v>530</v>
      </c>
      <c r="Q8" s="41">
        <v>6</v>
      </c>
      <c r="R8" s="72">
        <f t="shared" ref="R8" si="7">Q8*Q$5</f>
        <v>1110</v>
      </c>
      <c r="S8" s="17">
        <v>6</v>
      </c>
      <c r="T8" s="72">
        <f t="shared" ref="T8" si="8">S8*S$5</f>
        <v>690</v>
      </c>
      <c r="U8" s="17">
        <v>12</v>
      </c>
      <c r="V8" s="72">
        <f t="shared" ref="V8" si="9">U8*U$5</f>
        <v>1320</v>
      </c>
      <c r="W8" s="20"/>
      <c r="X8" s="31"/>
      <c r="Y8" s="30"/>
      <c r="Z8" s="100">
        <f t="shared" ref="Z8" si="10">X8*Y8</f>
        <v>0</v>
      </c>
      <c r="AA8" s="75">
        <f t="shared" ref="AA8" si="11">SUM(P8,R8,T8,V8,Z8)</f>
        <v>3650</v>
      </c>
      <c r="AB8" s="75">
        <f t="shared" ref="AB8" si="12">SUM(N8,AA8)</f>
        <v>14600</v>
      </c>
    </row>
    <row r="9" spans="1:28" ht="15" customHeight="1" x14ac:dyDescent="0.25">
      <c r="A9" s="55" t="s">
        <v>20</v>
      </c>
      <c r="B9" s="71"/>
      <c r="C9" s="74"/>
      <c r="D9" s="21"/>
      <c r="E9" s="74"/>
      <c r="F9" s="71"/>
      <c r="G9" s="74"/>
      <c r="H9" s="71"/>
      <c r="I9" s="74"/>
      <c r="J9" s="21"/>
      <c r="K9" s="89"/>
      <c r="L9" s="90"/>
      <c r="M9" s="37"/>
      <c r="N9" s="32">
        <f>SUM(N7:N8)</f>
        <v>13914</v>
      </c>
      <c r="O9" s="78"/>
      <c r="P9" s="78"/>
      <c r="Q9" s="78"/>
      <c r="R9" s="71"/>
      <c r="S9" s="71"/>
      <c r="T9" s="71"/>
      <c r="U9" s="71"/>
      <c r="V9" s="71"/>
      <c r="W9" s="79"/>
      <c r="X9" s="79"/>
      <c r="Y9" s="79"/>
      <c r="Z9" s="80"/>
      <c r="AA9" s="84">
        <f>SUM(AA7:AA8)</f>
        <v>4620</v>
      </c>
      <c r="AB9" s="88">
        <f>SUM(N9,AA9)</f>
        <v>18534</v>
      </c>
    </row>
    <row r="10" spans="1:28" ht="38.25" customHeight="1" x14ac:dyDescent="0.25">
      <c r="A10" s="44" t="s">
        <v>28</v>
      </c>
      <c r="B10" s="16"/>
      <c r="C10" s="16"/>
      <c r="D10" s="16"/>
      <c r="E10" s="16"/>
      <c r="F10" s="16"/>
      <c r="G10" s="16"/>
      <c r="H10" s="16"/>
      <c r="I10" s="16"/>
      <c r="J10" s="6"/>
      <c r="K10" s="6"/>
      <c r="L10" s="6"/>
      <c r="M10" s="38"/>
      <c r="N10" s="47"/>
      <c r="O10" s="40"/>
      <c r="P10" s="40"/>
      <c r="Q10" s="40"/>
      <c r="R10" s="16"/>
      <c r="S10" s="16"/>
      <c r="T10" s="16"/>
      <c r="U10" s="16"/>
      <c r="V10" s="16"/>
      <c r="W10" s="6"/>
      <c r="X10" s="6"/>
      <c r="Y10" s="6"/>
      <c r="Z10" s="38"/>
      <c r="AA10" s="6"/>
      <c r="AB10" s="6"/>
    </row>
    <row r="11" spans="1:28" ht="15" customHeight="1" x14ac:dyDescent="0.25">
      <c r="A11" s="46" t="str">
        <f>SCOPE!A9</f>
        <v>Sub-task 2.1 Shoreline Change Analysis</v>
      </c>
      <c r="B11" s="17">
        <v>3</v>
      </c>
      <c r="C11" s="30">
        <f>B11*B$5</f>
        <v>795</v>
      </c>
      <c r="D11" s="17">
        <v>15</v>
      </c>
      <c r="E11" s="72">
        <f>D11*D$5</f>
        <v>2775</v>
      </c>
      <c r="F11" s="17">
        <v>36</v>
      </c>
      <c r="G11" s="72">
        <f t="shared" ref="G11" si="13">F11*F$5</f>
        <v>4140</v>
      </c>
      <c r="H11" s="18">
        <v>6</v>
      </c>
      <c r="I11" s="72">
        <f t="shared" ref="I11" si="14">H11*H$5</f>
        <v>660</v>
      </c>
      <c r="J11" s="22" t="s">
        <v>43</v>
      </c>
      <c r="K11" s="22">
        <v>1</v>
      </c>
      <c r="L11" s="22">
        <v>54</v>
      </c>
      <c r="M11" s="100">
        <f>K11*L11</f>
        <v>54</v>
      </c>
      <c r="N11" s="75">
        <f>SUM(C11,E11,G11,I11,M11)</f>
        <v>8424</v>
      </c>
      <c r="O11" s="41">
        <v>1</v>
      </c>
      <c r="P11" s="82">
        <f t="shared" ref="P11" si="15">O11*O$5</f>
        <v>265</v>
      </c>
      <c r="Q11" s="41">
        <v>5</v>
      </c>
      <c r="R11" s="72">
        <f t="shared" ref="R11" si="16">Q11*Q$5</f>
        <v>925</v>
      </c>
      <c r="S11" s="41">
        <v>12</v>
      </c>
      <c r="T11" s="72">
        <f t="shared" ref="T11" si="17">S11*S$5</f>
        <v>1380</v>
      </c>
      <c r="U11" s="41">
        <v>2</v>
      </c>
      <c r="V11" s="72">
        <f t="shared" ref="V11" si="18">U11*U$5</f>
        <v>220</v>
      </c>
      <c r="W11" s="110" t="s">
        <v>52</v>
      </c>
      <c r="X11" s="7">
        <v>1</v>
      </c>
      <c r="Y11" s="93">
        <v>350</v>
      </c>
      <c r="Z11" s="100">
        <f t="shared" ref="Z11" si="19">X11*Y11</f>
        <v>350</v>
      </c>
      <c r="AA11" s="75">
        <f>SUM(P11,R11,T11,V11,Z11)</f>
        <v>3140</v>
      </c>
      <c r="AB11" s="75">
        <f>SUM(N11,AA11)</f>
        <v>11564</v>
      </c>
    </row>
    <row r="12" spans="1:28" ht="24" customHeight="1" x14ac:dyDescent="0.25">
      <c r="A12" s="46" t="str">
        <f>SCOPE!A10</f>
        <v>Sub-task 2.2 - Lonshore Sediment Transport Model</v>
      </c>
      <c r="B12" s="17">
        <v>15</v>
      </c>
      <c r="C12" s="30">
        <f>B12*B$5</f>
        <v>3975</v>
      </c>
      <c r="D12" s="17">
        <v>45</v>
      </c>
      <c r="E12" s="72">
        <f>D12*D$5</f>
        <v>8325</v>
      </c>
      <c r="F12" s="17">
        <v>0</v>
      </c>
      <c r="G12" s="72">
        <f t="shared" ref="G12:G13" si="20">F12*F$5</f>
        <v>0</v>
      </c>
      <c r="H12" s="18">
        <v>90</v>
      </c>
      <c r="I12" s="72">
        <f t="shared" ref="I12:I13" si="21">H12*H$5</f>
        <v>9900</v>
      </c>
      <c r="J12" s="7"/>
      <c r="K12" s="7"/>
      <c r="L12" s="93"/>
      <c r="M12" s="100">
        <f>K12*L12</f>
        <v>0</v>
      </c>
      <c r="N12" s="75">
        <f>SUM(C12,E12,G12,I12,M12)</f>
        <v>22200</v>
      </c>
      <c r="O12" s="41">
        <v>5</v>
      </c>
      <c r="P12" s="82">
        <f t="shared" ref="P12:P13" si="22">O12*O$5</f>
        <v>1325</v>
      </c>
      <c r="Q12" s="41">
        <v>15</v>
      </c>
      <c r="R12" s="72">
        <f t="shared" ref="R12:R13" si="23">Q12*Q$5</f>
        <v>2775</v>
      </c>
      <c r="S12" s="41">
        <v>0</v>
      </c>
      <c r="T12" s="72">
        <f t="shared" ref="T12:T13" si="24">S12*S$5</f>
        <v>0</v>
      </c>
      <c r="U12" s="41">
        <v>30</v>
      </c>
      <c r="V12" s="72">
        <f t="shared" ref="V12:V13" si="25">U12*U$5</f>
        <v>3300</v>
      </c>
      <c r="W12" s="7"/>
      <c r="X12" s="7"/>
      <c r="Y12" s="93"/>
      <c r="Z12" s="100">
        <f t="shared" ref="Z12:Z13" si="26">X12*Y12</f>
        <v>0</v>
      </c>
      <c r="AA12" s="75">
        <f>SUM(P12,R12,T12,V12,Z12)</f>
        <v>7400</v>
      </c>
      <c r="AB12" s="75">
        <f>SUM(N12,AA12)</f>
        <v>29600</v>
      </c>
    </row>
    <row r="13" spans="1:28" ht="29.25" customHeight="1" x14ac:dyDescent="0.25">
      <c r="A13" s="46" t="str">
        <f>SCOPE!A11</f>
        <v>Sub-task 2.2 - Hydrodynamic and Storm Surge Model</v>
      </c>
      <c r="B13" s="17">
        <v>15</v>
      </c>
      <c r="C13" s="30">
        <f>B13*B$5</f>
        <v>3975</v>
      </c>
      <c r="D13" s="17">
        <v>30</v>
      </c>
      <c r="E13" s="72">
        <f>D13*D$5</f>
        <v>5550</v>
      </c>
      <c r="F13" s="17">
        <v>18</v>
      </c>
      <c r="G13" s="72">
        <f t="shared" si="20"/>
        <v>2070</v>
      </c>
      <c r="H13" s="18">
        <v>60</v>
      </c>
      <c r="I13" s="72">
        <f t="shared" si="21"/>
        <v>6600</v>
      </c>
      <c r="J13" s="7"/>
      <c r="K13" s="7"/>
      <c r="L13" s="93"/>
      <c r="M13" s="100">
        <f>K13*L13</f>
        <v>0</v>
      </c>
      <c r="N13" s="75">
        <f>SUM(C13,E13,G13,I13,M13)</f>
        <v>18195</v>
      </c>
      <c r="O13" s="41">
        <v>5</v>
      </c>
      <c r="P13" s="82">
        <f t="shared" si="22"/>
        <v>1325</v>
      </c>
      <c r="Q13" s="41">
        <v>10</v>
      </c>
      <c r="R13" s="72">
        <f t="shared" si="23"/>
        <v>1850</v>
      </c>
      <c r="S13" s="41">
        <v>6</v>
      </c>
      <c r="T13" s="72">
        <f t="shared" si="24"/>
        <v>690</v>
      </c>
      <c r="U13" s="41">
        <v>20</v>
      </c>
      <c r="V13" s="72">
        <f t="shared" si="25"/>
        <v>2200</v>
      </c>
      <c r="W13" s="7"/>
      <c r="X13" s="7"/>
      <c r="Y13" s="93"/>
      <c r="Z13" s="100">
        <f t="shared" si="26"/>
        <v>0</v>
      </c>
      <c r="AA13" s="75">
        <f>SUM(P13,R13,T13,V13,Z13)</f>
        <v>6065</v>
      </c>
      <c r="AB13" s="75">
        <f>SUM(N13,AA13)</f>
        <v>24260</v>
      </c>
    </row>
    <row r="14" spans="1:28" ht="15" customHeight="1" x14ac:dyDescent="0.25">
      <c r="A14" s="5" t="s">
        <v>21</v>
      </c>
      <c r="B14" s="75"/>
      <c r="C14" s="75"/>
      <c r="D14" s="75"/>
      <c r="E14" s="75"/>
      <c r="F14" s="75"/>
      <c r="G14" s="75"/>
      <c r="H14" s="76"/>
      <c r="I14" s="76"/>
      <c r="J14" s="33"/>
      <c r="K14" s="33"/>
      <c r="L14" s="42"/>
      <c r="M14" s="85"/>
      <c r="N14" s="91">
        <f>SUM(N11:N13)</f>
        <v>48819</v>
      </c>
      <c r="O14" s="81"/>
      <c r="P14" s="81"/>
      <c r="Q14" s="81"/>
      <c r="R14" s="81"/>
      <c r="S14" s="81"/>
      <c r="T14" s="81"/>
      <c r="U14" s="81"/>
      <c r="V14" s="81"/>
      <c r="W14" s="33"/>
      <c r="X14" s="33"/>
      <c r="Y14" s="42"/>
      <c r="Z14" s="86"/>
      <c r="AA14" s="91">
        <f t="shared" ref="AA14:AB14" si="27">SUM(AA11:AA13)</f>
        <v>16605</v>
      </c>
      <c r="AB14" s="91">
        <f t="shared" si="27"/>
        <v>65424</v>
      </c>
    </row>
    <row r="15" spans="1:28" ht="28.5" customHeight="1" x14ac:dyDescent="0.25">
      <c r="A15" s="44" t="s">
        <v>29</v>
      </c>
      <c r="B15" s="16"/>
      <c r="C15" s="16"/>
      <c r="D15" s="16"/>
      <c r="E15" s="16"/>
      <c r="F15" s="16"/>
      <c r="G15" s="16"/>
      <c r="H15" s="16"/>
      <c r="I15" s="16"/>
      <c r="J15" s="13"/>
      <c r="K15" s="13"/>
      <c r="L15" s="13"/>
      <c r="M15" s="39"/>
      <c r="N15" s="48"/>
      <c r="O15" s="40"/>
      <c r="P15" s="40"/>
      <c r="Q15" s="40"/>
      <c r="R15" s="16"/>
      <c r="S15" s="16"/>
      <c r="T15" s="16"/>
      <c r="U15" s="16"/>
      <c r="V15" s="16"/>
      <c r="W15" s="13"/>
      <c r="X15" s="13"/>
      <c r="Y15" s="13"/>
      <c r="Z15" s="39"/>
      <c r="AA15" s="13"/>
      <c r="AB15" s="13"/>
    </row>
    <row r="16" spans="1:28" ht="15" customHeight="1" x14ac:dyDescent="0.25">
      <c r="A16" s="14" t="str">
        <f>SCOPE!A15</f>
        <v>Sub-task 3.1 - Alternatives Analysis</v>
      </c>
      <c r="B16" s="17">
        <v>6</v>
      </c>
      <c r="C16" s="30">
        <f>B16*B$5</f>
        <v>1590</v>
      </c>
      <c r="D16" s="17">
        <v>18</v>
      </c>
      <c r="E16" s="72">
        <f t="shared" ref="E16" si="28">D16*D$5</f>
        <v>3330</v>
      </c>
      <c r="F16" s="17">
        <v>0</v>
      </c>
      <c r="G16" s="72">
        <f t="shared" ref="G16" si="29">F16*F$5</f>
        <v>0</v>
      </c>
      <c r="H16" s="17">
        <v>30</v>
      </c>
      <c r="I16" s="72">
        <f t="shared" ref="I16" si="30">H16*H$5</f>
        <v>3300</v>
      </c>
      <c r="J16" s="7"/>
      <c r="K16" s="7"/>
      <c r="L16" s="93"/>
      <c r="M16" s="100">
        <f t="shared" ref="M16" si="31">K16*L16</f>
        <v>0</v>
      </c>
      <c r="N16" s="75">
        <f>SUM(C16,E16,G16,I16,M16)</f>
        <v>8220</v>
      </c>
      <c r="O16" s="41">
        <v>2</v>
      </c>
      <c r="P16" s="82">
        <f t="shared" ref="P16" si="32">O16*O$5</f>
        <v>530</v>
      </c>
      <c r="Q16" s="41">
        <v>6</v>
      </c>
      <c r="R16" s="72">
        <f t="shared" ref="R16" si="33">Q16*Q$5</f>
        <v>1110</v>
      </c>
      <c r="S16" s="41">
        <v>0</v>
      </c>
      <c r="T16" s="72">
        <f t="shared" ref="T16" si="34">S16*S$5</f>
        <v>0</v>
      </c>
      <c r="U16" s="41">
        <v>10</v>
      </c>
      <c r="V16" s="72">
        <f t="shared" ref="V16" si="35">U16*U$5</f>
        <v>1100</v>
      </c>
      <c r="W16" s="7"/>
      <c r="X16" s="7"/>
      <c r="Y16" s="93"/>
      <c r="Z16" s="100">
        <f t="shared" ref="Z16" si="36">X16*Y16</f>
        <v>0</v>
      </c>
      <c r="AA16" s="75">
        <f>SUM(P16,R16,T16,V16,Z16)</f>
        <v>2740</v>
      </c>
      <c r="AB16" s="75">
        <f>SUM(N16,AA16)</f>
        <v>10960</v>
      </c>
    </row>
    <row r="17" spans="1:28" ht="15" customHeight="1" x14ac:dyDescent="0.25">
      <c r="A17" s="14" t="str">
        <f>SCOPE!A16</f>
        <v>Sub-task 3.2 - Screening of Alternatives</v>
      </c>
      <c r="B17" s="17">
        <v>6</v>
      </c>
      <c r="C17" s="30">
        <f>B17*B$5</f>
        <v>1590</v>
      </c>
      <c r="D17" s="17">
        <v>6</v>
      </c>
      <c r="E17" s="72">
        <f t="shared" ref="E17" si="37">D17*D$5</f>
        <v>1110</v>
      </c>
      <c r="F17" s="17">
        <v>0</v>
      </c>
      <c r="G17" s="72">
        <f t="shared" ref="G17" si="38">F17*F$5</f>
        <v>0</v>
      </c>
      <c r="H17" s="17">
        <v>18</v>
      </c>
      <c r="I17" s="72">
        <f t="shared" ref="I17" si="39">H17*H$5</f>
        <v>1980</v>
      </c>
      <c r="J17" s="7"/>
      <c r="K17" s="7"/>
      <c r="L17" s="93"/>
      <c r="M17" s="100">
        <f t="shared" ref="M17" si="40">K17*L17</f>
        <v>0</v>
      </c>
      <c r="N17" s="75">
        <f>SUM(C17,E17,G17,I17,M17)</f>
        <v>4680</v>
      </c>
      <c r="O17" s="41">
        <v>2</v>
      </c>
      <c r="P17" s="82">
        <f t="shared" ref="P17" si="41">O17*O$5</f>
        <v>530</v>
      </c>
      <c r="Q17" s="41">
        <v>2</v>
      </c>
      <c r="R17" s="72">
        <f t="shared" ref="R17" si="42">Q17*Q$5</f>
        <v>370</v>
      </c>
      <c r="S17" s="41">
        <v>0</v>
      </c>
      <c r="T17" s="72">
        <f t="shared" ref="T17" si="43">S17*S$5</f>
        <v>0</v>
      </c>
      <c r="U17" s="41">
        <v>6</v>
      </c>
      <c r="V17" s="72">
        <f t="shared" ref="V17" si="44">U17*U$5</f>
        <v>660</v>
      </c>
      <c r="W17" s="7"/>
      <c r="X17" s="7"/>
      <c r="Y17" s="93"/>
      <c r="Z17" s="100">
        <f t="shared" ref="Z17" si="45">X17*Y17</f>
        <v>0</v>
      </c>
      <c r="AA17" s="75">
        <f>SUM(P17,R17,T17,V17,Z17)</f>
        <v>1560</v>
      </c>
      <c r="AB17" s="75">
        <f>SUM(N17,AA17)</f>
        <v>6240</v>
      </c>
    </row>
    <row r="18" spans="1:28" ht="15" customHeight="1" x14ac:dyDescent="0.25">
      <c r="A18" s="5" t="s">
        <v>22</v>
      </c>
      <c r="B18" s="75"/>
      <c r="C18" s="75"/>
      <c r="D18" s="75"/>
      <c r="E18" s="75"/>
      <c r="F18" s="75"/>
      <c r="G18" s="75"/>
      <c r="H18" s="76"/>
      <c r="I18" s="76"/>
      <c r="J18" s="33"/>
      <c r="K18" s="33"/>
      <c r="L18" s="42"/>
      <c r="M18" s="85"/>
      <c r="N18" s="91">
        <f>SUM(N16:N17)</f>
        <v>12900</v>
      </c>
      <c r="O18" s="81"/>
      <c r="P18" s="81"/>
      <c r="Q18" s="81"/>
      <c r="R18" s="81"/>
      <c r="S18" s="81"/>
      <c r="T18" s="81"/>
      <c r="U18" s="81"/>
      <c r="V18" s="81"/>
      <c r="W18" s="33"/>
      <c r="X18" s="33"/>
      <c r="Y18" s="42"/>
      <c r="Z18" s="86"/>
      <c r="AA18" s="87">
        <f>SUM(AA16:AA17)</f>
        <v>4300</v>
      </c>
      <c r="AB18" s="88">
        <f>SUM(N18,AA18)</f>
        <v>17200</v>
      </c>
    </row>
    <row r="19" spans="1:28" ht="28.5" customHeight="1" x14ac:dyDescent="0.25">
      <c r="A19" s="44" t="s">
        <v>30</v>
      </c>
      <c r="B19" s="16"/>
      <c r="C19" s="16"/>
      <c r="D19" s="16"/>
      <c r="E19" s="16"/>
      <c r="F19" s="16"/>
      <c r="G19" s="16"/>
      <c r="H19" s="16"/>
      <c r="I19" s="16"/>
      <c r="J19" s="13"/>
      <c r="K19" s="13"/>
      <c r="L19" s="13"/>
      <c r="M19" s="39"/>
      <c r="N19" s="48"/>
      <c r="O19" s="40"/>
      <c r="P19" s="40"/>
      <c r="Q19" s="40"/>
      <c r="R19" s="16"/>
      <c r="S19" s="16"/>
      <c r="T19" s="16"/>
      <c r="U19" s="16"/>
      <c r="V19" s="16"/>
      <c r="W19" s="13"/>
      <c r="X19" s="13"/>
      <c r="Y19" s="13"/>
      <c r="Z19" s="39"/>
      <c r="AA19" s="13"/>
      <c r="AB19" s="13"/>
    </row>
    <row r="20" spans="1:28" s="8" customFormat="1" ht="15" customHeight="1" x14ac:dyDescent="0.25">
      <c r="A20" s="46" t="str">
        <f>SCOPE!A20</f>
        <v>Sub-task 4.1 - Working Session #1</v>
      </c>
      <c r="B20" s="17">
        <v>9</v>
      </c>
      <c r="C20" s="30">
        <f t="shared" ref="C20:C24" si="46">B20*B$5</f>
        <v>2385</v>
      </c>
      <c r="D20" s="17">
        <v>12</v>
      </c>
      <c r="E20" s="72">
        <f t="shared" ref="E20:E24" si="47">D20*D$5</f>
        <v>2220</v>
      </c>
      <c r="F20" s="17">
        <v>6</v>
      </c>
      <c r="G20" s="72">
        <f t="shared" ref="G20:G24" si="48">F20*F$5</f>
        <v>690</v>
      </c>
      <c r="H20" s="17">
        <v>18</v>
      </c>
      <c r="I20" s="72">
        <f t="shared" ref="I20:I24" si="49">H20*H$5</f>
        <v>1980</v>
      </c>
      <c r="J20" s="22" t="s">
        <v>43</v>
      </c>
      <c r="K20" s="22">
        <v>1</v>
      </c>
      <c r="L20" s="22">
        <v>54</v>
      </c>
      <c r="M20" s="100">
        <f t="shared" ref="M20:M24" si="50">K20*L20</f>
        <v>54</v>
      </c>
      <c r="N20" s="75">
        <f>SUM(C20,E20,G20,I20,M20)</f>
        <v>7329</v>
      </c>
      <c r="O20" s="41">
        <v>3</v>
      </c>
      <c r="P20" s="82">
        <f t="shared" ref="P20:P24" si="51">O20*O$5</f>
        <v>795</v>
      </c>
      <c r="Q20" s="41">
        <v>4</v>
      </c>
      <c r="R20" s="72">
        <f t="shared" ref="R20:R24" si="52">Q20*Q$5</f>
        <v>740</v>
      </c>
      <c r="S20" s="41">
        <v>2</v>
      </c>
      <c r="T20" s="72">
        <f t="shared" ref="T20:T24" si="53">S20*S$5</f>
        <v>230</v>
      </c>
      <c r="U20" s="41">
        <v>6</v>
      </c>
      <c r="V20" s="72">
        <f t="shared" ref="V20:V24" si="54">U20*U$5</f>
        <v>660</v>
      </c>
      <c r="W20" s="11"/>
      <c r="X20" s="11"/>
      <c r="Y20" s="93"/>
      <c r="Z20" s="100">
        <f t="shared" ref="Z20:Z21" si="55">X20*Y20</f>
        <v>0</v>
      </c>
      <c r="AA20" s="75">
        <f>SUM(P20,R20,T20,V20,Z20)</f>
        <v>2425</v>
      </c>
      <c r="AB20" s="75">
        <f>SUM(N20,AA20)</f>
        <v>9754</v>
      </c>
    </row>
    <row r="21" spans="1:28" s="8" customFormat="1" ht="31.5" customHeight="1" x14ac:dyDescent="0.25">
      <c r="A21" s="46" t="str">
        <f>SCOPE!A21</f>
        <v>Sub-task 4.2 - Prioritize Shore and Flood Protection</v>
      </c>
      <c r="B21" s="17">
        <v>18</v>
      </c>
      <c r="C21" s="30">
        <f t="shared" si="46"/>
        <v>4770</v>
      </c>
      <c r="D21" s="17">
        <v>24</v>
      </c>
      <c r="E21" s="72">
        <f t="shared" si="47"/>
        <v>4440</v>
      </c>
      <c r="F21" s="17">
        <v>18</v>
      </c>
      <c r="G21" s="72">
        <f t="shared" si="48"/>
        <v>2070</v>
      </c>
      <c r="H21" s="17">
        <v>45</v>
      </c>
      <c r="I21" s="72">
        <f t="shared" si="49"/>
        <v>4950</v>
      </c>
      <c r="J21" s="11"/>
      <c r="K21" s="11"/>
      <c r="L21" s="93"/>
      <c r="M21" s="100">
        <f t="shared" si="50"/>
        <v>0</v>
      </c>
      <c r="N21" s="75">
        <f t="shared" ref="N21:N24" si="56">SUM(C21,E21,G21,I21,M21)</f>
        <v>16230</v>
      </c>
      <c r="O21" s="41">
        <v>6</v>
      </c>
      <c r="P21" s="82">
        <f t="shared" si="51"/>
        <v>1590</v>
      </c>
      <c r="Q21" s="41">
        <v>8</v>
      </c>
      <c r="R21" s="72">
        <f t="shared" si="52"/>
        <v>1480</v>
      </c>
      <c r="S21" s="41">
        <v>6</v>
      </c>
      <c r="T21" s="72">
        <f t="shared" si="53"/>
        <v>690</v>
      </c>
      <c r="U21" s="41">
        <v>15</v>
      </c>
      <c r="V21" s="72">
        <f t="shared" si="54"/>
        <v>1650</v>
      </c>
      <c r="W21" s="11"/>
      <c r="X21" s="11"/>
      <c r="Y21" s="93"/>
      <c r="Z21" s="100">
        <f t="shared" si="55"/>
        <v>0</v>
      </c>
      <c r="AA21" s="75">
        <f t="shared" ref="AA21" si="57">SUM(P21,R21,T21,V21,Z21)</f>
        <v>5410</v>
      </c>
      <c r="AB21" s="75">
        <f t="shared" ref="AB21" si="58">SUM(N21,AA21)</f>
        <v>21640</v>
      </c>
    </row>
    <row r="22" spans="1:28" s="8" customFormat="1" ht="15" customHeight="1" x14ac:dyDescent="0.25">
      <c r="A22" s="46" t="str">
        <f>SCOPE!A22</f>
        <v>Sub-task 4.3  - Working Session #2</v>
      </c>
      <c r="B22" s="17">
        <v>9</v>
      </c>
      <c r="C22" s="30">
        <f t="shared" ref="C22" si="59">B22*B$5</f>
        <v>2385</v>
      </c>
      <c r="D22" s="17">
        <v>12</v>
      </c>
      <c r="E22" s="72">
        <f t="shared" ref="E22" si="60">D22*D$5</f>
        <v>2220</v>
      </c>
      <c r="F22" s="17">
        <v>6</v>
      </c>
      <c r="G22" s="72">
        <f t="shared" ref="G22" si="61">F22*F$5</f>
        <v>690</v>
      </c>
      <c r="H22" s="17">
        <v>18</v>
      </c>
      <c r="I22" s="72">
        <f t="shared" ref="I22" si="62">H22*H$5</f>
        <v>1980</v>
      </c>
      <c r="J22" s="22" t="s">
        <v>43</v>
      </c>
      <c r="K22" s="22">
        <v>1</v>
      </c>
      <c r="L22" s="22">
        <v>54</v>
      </c>
      <c r="M22" s="100">
        <f t="shared" ref="M22" si="63">K22*L22</f>
        <v>54</v>
      </c>
      <c r="N22" s="75">
        <f t="shared" ref="N22" si="64">SUM(C22,E22,G22,I22,M22)</f>
        <v>7329</v>
      </c>
      <c r="O22" s="41">
        <v>3</v>
      </c>
      <c r="P22" s="82">
        <f t="shared" ref="P22" si="65">O22*O$5</f>
        <v>795</v>
      </c>
      <c r="Q22" s="41">
        <v>4</v>
      </c>
      <c r="R22" s="72">
        <f t="shared" ref="R22" si="66">Q22*Q$5</f>
        <v>740</v>
      </c>
      <c r="S22" s="41">
        <v>2</v>
      </c>
      <c r="T22" s="72">
        <f t="shared" ref="T22" si="67">S22*S$5</f>
        <v>230</v>
      </c>
      <c r="U22" s="41">
        <v>6</v>
      </c>
      <c r="V22" s="72">
        <f t="shared" ref="V22" si="68">U22*U$5</f>
        <v>660</v>
      </c>
      <c r="W22" s="11"/>
      <c r="X22" s="11"/>
      <c r="Y22" s="93"/>
      <c r="Z22" s="100">
        <f>X22*Y22</f>
        <v>0</v>
      </c>
      <c r="AA22" s="75">
        <f>SUM(P22,R22,T22,V22,Z22)</f>
        <v>2425</v>
      </c>
      <c r="AB22" s="75">
        <f>SUM(N22,AA22)</f>
        <v>9754</v>
      </c>
    </row>
    <row r="23" spans="1:28" s="8" customFormat="1" ht="24" customHeight="1" x14ac:dyDescent="0.25">
      <c r="A23" s="46" t="str">
        <f>SCOPE!A23</f>
        <v>Sub-task 4.4 - Draft Report</v>
      </c>
      <c r="B23" s="17">
        <v>12</v>
      </c>
      <c r="C23" s="30">
        <f t="shared" ref="C23" si="69">B23*B$5</f>
        <v>3180</v>
      </c>
      <c r="D23" s="17">
        <v>30</v>
      </c>
      <c r="E23" s="72">
        <f t="shared" ref="E23" si="70">D23*D$5</f>
        <v>5550</v>
      </c>
      <c r="F23" s="17">
        <v>12</v>
      </c>
      <c r="G23" s="72">
        <f t="shared" ref="G23" si="71">F23*F$5</f>
        <v>1380</v>
      </c>
      <c r="H23" s="17">
        <v>60</v>
      </c>
      <c r="I23" s="72">
        <f t="shared" ref="I23" si="72">H23*H$5</f>
        <v>6600</v>
      </c>
      <c r="J23" s="22"/>
      <c r="K23" s="22"/>
      <c r="L23" s="22"/>
      <c r="M23" s="100">
        <f t="shared" ref="M23" si="73">K23*L23</f>
        <v>0</v>
      </c>
      <c r="N23" s="75">
        <f t="shared" ref="N23" si="74">SUM(C23,E23,G23,I23,M23)</f>
        <v>16710</v>
      </c>
      <c r="O23" s="41">
        <v>4</v>
      </c>
      <c r="P23" s="82">
        <f t="shared" ref="P23" si="75">O23*O$5</f>
        <v>1060</v>
      </c>
      <c r="Q23" s="41">
        <v>10</v>
      </c>
      <c r="R23" s="72">
        <f t="shared" ref="R23" si="76">Q23*Q$5</f>
        <v>1850</v>
      </c>
      <c r="S23" s="41">
        <v>4</v>
      </c>
      <c r="T23" s="72">
        <f t="shared" ref="T23" si="77">S23*S$5</f>
        <v>460</v>
      </c>
      <c r="U23" s="41">
        <v>20</v>
      </c>
      <c r="V23" s="72">
        <f t="shared" ref="V23" si="78">U23*U$5</f>
        <v>2200</v>
      </c>
      <c r="W23" s="11"/>
      <c r="X23" s="11"/>
      <c r="Y23" s="93"/>
      <c r="Z23" s="100">
        <f>X23*Y23</f>
        <v>0</v>
      </c>
      <c r="AA23" s="75">
        <f>SUM(P23,R23,T23,V23,Z23)</f>
        <v>5570</v>
      </c>
      <c r="AB23" s="75">
        <f>SUM(N23,AA23)</f>
        <v>22280</v>
      </c>
    </row>
    <row r="24" spans="1:28" s="8" customFormat="1" ht="30.75" customHeight="1" x14ac:dyDescent="0.25">
      <c r="A24" s="46" t="str">
        <f>SCOPE!A24</f>
        <v>Sub-task 4.5 - Final Report</v>
      </c>
      <c r="B24" s="17">
        <v>9</v>
      </c>
      <c r="C24" s="30">
        <f t="shared" si="46"/>
        <v>2385</v>
      </c>
      <c r="D24" s="17">
        <v>9</v>
      </c>
      <c r="E24" s="72">
        <f t="shared" si="47"/>
        <v>1665</v>
      </c>
      <c r="F24" s="17">
        <v>6</v>
      </c>
      <c r="G24" s="72">
        <f t="shared" si="48"/>
        <v>690</v>
      </c>
      <c r="H24" s="17">
        <v>18</v>
      </c>
      <c r="I24" s="72">
        <f t="shared" si="49"/>
        <v>1980</v>
      </c>
      <c r="J24" s="11"/>
      <c r="K24" s="11"/>
      <c r="L24" s="93"/>
      <c r="M24" s="100">
        <f t="shared" si="50"/>
        <v>0</v>
      </c>
      <c r="N24" s="75">
        <f t="shared" si="56"/>
        <v>6720</v>
      </c>
      <c r="O24" s="41">
        <v>3</v>
      </c>
      <c r="P24" s="82">
        <f t="shared" si="51"/>
        <v>795</v>
      </c>
      <c r="Q24" s="41">
        <v>3</v>
      </c>
      <c r="R24" s="72">
        <f t="shared" si="52"/>
        <v>555</v>
      </c>
      <c r="S24" s="41">
        <v>2</v>
      </c>
      <c r="T24" s="72">
        <f t="shared" si="53"/>
        <v>230</v>
      </c>
      <c r="U24" s="41">
        <v>6</v>
      </c>
      <c r="V24" s="72">
        <f t="shared" si="54"/>
        <v>660</v>
      </c>
      <c r="W24" s="11"/>
      <c r="X24" s="11"/>
      <c r="Y24" s="93"/>
      <c r="Z24" s="100">
        <f>X24*Y24</f>
        <v>0</v>
      </c>
      <c r="AA24" s="75">
        <f>SUM(P24,R24,T24,V24,Z24)</f>
        <v>2240</v>
      </c>
      <c r="AB24" s="75">
        <f>SUM(N24,AA24)</f>
        <v>8960</v>
      </c>
    </row>
    <row r="25" spans="1:28" ht="15" customHeight="1" x14ac:dyDescent="0.25">
      <c r="A25" s="5" t="s">
        <v>23</v>
      </c>
      <c r="B25" s="75"/>
      <c r="C25" s="75"/>
      <c r="D25" s="75"/>
      <c r="E25" s="75"/>
      <c r="F25" s="75"/>
      <c r="G25" s="75"/>
      <c r="H25" s="76"/>
      <c r="I25" s="76"/>
      <c r="J25" s="33"/>
      <c r="K25" s="33"/>
      <c r="L25" s="42"/>
      <c r="M25" s="85"/>
      <c r="N25" s="92">
        <f>SUM(N20:N24)</f>
        <v>54318</v>
      </c>
      <c r="O25" s="81"/>
      <c r="P25" s="81"/>
      <c r="Q25" s="81"/>
      <c r="R25" s="81"/>
      <c r="S25" s="81"/>
      <c r="T25" s="81"/>
      <c r="U25" s="81"/>
      <c r="V25" s="81"/>
      <c r="W25" s="33"/>
      <c r="X25" s="33"/>
      <c r="Y25" s="42"/>
      <c r="Z25" s="86"/>
      <c r="AA25" s="87">
        <f>SUM(AA20:AA24)</f>
        <v>18070</v>
      </c>
      <c r="AB25" s="88">
        <f>SUM(N25,AA25)</f>
        <v>72388</v>
      </c>
    </row>
    <row r="26" spans="1:28" ht="15" customHeight="1" x14ac:dyDescent="0.25">
      <c r="A26" s="61"/>
      <c r="B26" s="49"/>
      <c r="C26" s="49"/>
      <c r="D26" s="49"/>
      <c r="E26" s="49"/>
      <c r="F26" s="49"/>
      <c r="G26" s="49"/>
      <c r="H26" s="49"/>
      <c r="I26" s="51"/>
      <c r="J26" s="52"/>
      <c r="K26" s="52"/>
      <c r="L26" s="52"/>
      <c r="M26" s="53"/>
      <c r="N26" s="53"/>
      <c r="O26" s="51"/>
      <c r="P26" s="51"/>
      <c r="Q26" s="51"/>
      <c r="R26" s="51"/>
      <c r="S26" s="51"/>
      <c r="T26" s="51"/>
      <c r="U26" s="51"/>
      <c r="V26" s="51"/>
      <c r="W26" s="52"/>
      <c r="X26" s="52"/>
      <c r="Y26" s="52"/>
      <c r="Z26" s="53"/>
      <c r="AA26" s="53"/>
      <c r="AB26" s="53"/>
    </row>
    <row r="27" spans="1:28" ht="15" customHeight="1" thickBot="1" x14ac:dyDescent="0.3">
      <c r="A27" s="61"/>
      <c r="B27" s="49"/>
      <c r="C27" s="49"/>
      <c r="D27" s="49"/>
      <c r="E27" s="49"/>
      <c r="F27" s="49"/>
      <c r="G27" s="49"/>
      <c r="H27" s="49"/>
      <c r="I27" s="49"/>
      <c r="J27" s="101"/>
      <c r="K27" s="101"/>
      <c r="L27" s="101"/>
      <c r="M27" s="102"/>
      <c r="N27" s="102"/>
      <c r="O27" s="49"/>
      <c r="P27" s="49"/>
      <c r="Q27" s="49"/>
      <c r="R27" s="49"/>
      <c r="S27" s="49"/>
      <c r="T27" s="49"/>
      <c r="U27" s="49"/>
      <c r="V27" s="49"/>
      <c r="W27" s="101"/>
      <c r="X27" s="101"/>
      <c r="Y27" s="101"/>
      <c r="Z27" s="102"/>
      <c r="AA27" s="102"/>
      <c r="AB27" s="102"/>
    </row>
    <row r="28" spans="1:28" s="60" customFormat="1" ht="15" customHeight="1" thickBot="1" x14ac:dyDescent="0.3">
      <c r="A28" s="56" t="s">
        <v>9</v>
      </c>
      <c r="B28" s="57"/>
      <c r="C28" s="57"/>
      <c r="D28" s="57"/>
      <c r="E28" s="57"/>
      <c r="F28" s="57"/>
      <c r="G28" s="57"/>
      <c r="H28" s="57"/>
      <c r="I28" s="57"/>
      <c r="J28" s="58"/>
      <c r="K28" s="58"/>
      <c r="L28" s="58"/>
      <c r="M28" s="59"/>
      <c r="N28" s="96">
        <f>SUM(N9,N14,N18,N25)</f>
        <v>129951</v>
      </c>
      <c r="O28" s="57"/>
      <c r="P28" s="57"/>
      <c r="Q28" s="57"/>
      <c r="R28" s="57"/>
      <c r="S28" s="57"/>
      <c r="T28" s="57"/>
      <c r="U28" s="57"/>
      <c r="V28" s="57"/>
      <c r="W28" s="58"/>
      <c r="X28" s="58"/>
      <c r="Y28" s="58"/>
      <c r="Z28" s="59"/>
      <c r="AA28" s="94">
        <f>SUM(AA9,AA14,AA18,AA25)</f>
        <v>43595</v>
      </c>
      <c r="AB28" s="95">
        <f>SUM(AB9,AB14,AB18,AB25)</f>
        <v>173546</v>
      </c>
    </row>
    <row r="29" spans="1:28" ht="15" customHeight="1" x14ac:dyDescent="0.25">
      <c r="A29" s="9"/>
      <c r="B29" s="9"/>
      <c r="C29" s="9"/>
      <c r="D29" s="9"/>
      <c r="E29" s="9"/>
      <c r="F29" s="9"/>
      <c r="G29" s="9"/>
      <c r="H29" s="9"/>
      <c r="I29" s="9"/>
      <c r="J29" s="24"/>
      <c r="K29" s="24"/>
      <c r="L29" s="24"/>
      <c r="M29" s="24"/>
      <c r="N29" s="24"/>
      <c r="O29" s="9"/>
      <c r="P29" s="9"/>
      <c r="Q29" s="9"/>
      <c r="R29" s="9"/>
      <c r="S29" s="9"/>
      <c r="T29" s="9"/>
      <c r="U29" s="9"/>
      <c r="V29" s="9"/>
      <c r="W29" s="24"/>
      <c r="X29" s="24"/>
      <c r="Y29" s="24"/>
      <c r="Z29" s="24"/>
      <c r="AA29" s="24"/>
      <c r="AB29" s="50"/>
    </row>
    <row r="30" spans="1:28" x14ac:dyDescent="0.25">
      <c r="A30" s="54"/>
      <c r="B30" s="54"/>
      <c r="C30" s="54"/>
      <c r="D30" s="54"/>
      <c r="AA30" s="97">
        <f>AA28/AB28</f>
        <v>0.25120141057702283</v>
      </c>
      <c r="AB30" s="1" t="s">
        <v>19</v>
      </c>
    </row>
    <row r="31" spans="1:28" ht="12" x14ac:dyDescent="0.25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2"/>
      <c r="X31" s="12"/>
      <c r="Y31" s="12"/>
      <c r="Z31" s="12"/>
      <c r="AA31" s="12"/>
    </row>
    <row r="32" spans="1:28" x14ac:dyDescent="0.25">
      <c r="AB32" s="19"/>
    </row>
    <row r="45" spans="26:27" x14ac:dyDescent="0.25">
      <c r="Z45" s="1"/>
      <c r="AA45" s="1"/>
    </row>
    <row r="46" spans="26:27" x14ac:dyDescent="0.25">
      <c r="Z46" s="1"/>
      <c r="AA46" s="1"/>
    </row>
    <row r="47" spans="26:27" x14ac:dyDescent="0.25">
      <c r="Z47" s="1"/>
      <c r="AA47" s="1"/>
    </row>
    <row r="48" spans="26:27" x14ac:dyDescent="0.25">
      <c r="Z48" s="1"/>
      <c r="AA48" s="1"/>
    </row>
    <row r="49" spans="26:27" x14ac:dyDescent="0.25">
      <c r="Z49" s="1"/>
      <c r="AA49" s="1"/>
    </row>
    <row r="50" spans="26:27" x14ac:dyDescent="0.25">
      <c r="Z50" s="1"/>
      <c r="AA50" s="1"/>
    </row>
    <row r="51" spans="26:27" x14ac:dyDescent="0.25">
      <c r="Z51" s="1"/>
      <c r="AA51" s="1"/>
    </row>
    <row r="52" spans="26:27" x14ac:dyDescent="0.25">
      <c r="Z52" s="1"/>
      <c r="AA52" s="1"/>
    </row>
    <row r="53" spans="26:27" x14ac:dyDescent="0.25">
      <c r="Z53" s="1"/>
      <c r="AA53" s="1"/>
    </row>
    <row r="54" spans="26:27" x14ac:dyDescent="0.25">
      <c r="Z54" s="1"/>
      <c r="AA54" s="1"/>
    </row>
    <row r="55" spans="26:27" x14ac:dyDescent="0.25">
      <c r="Z55" s="1"/>
      <c r="AA55" s="1"/>
    </row>
    <row r="56" spans="26:27" x14ac:dyDescent="0.25">
      <c r="Z56" s="1"/>
      <c r="AA56" s="1"/>
    </row>
    <row r="57" spans="26:27" x14ac:dyDescent="0.25">
      <c r="Z57" s="1"/>
      <c r="AA57" s="1"/>
    </row>
    <row r="58" spans="26:27" x14ac:dyDescent="0.25">
      <c r="Z58" s="1"/>
      <c r="AA58" s="1"/>
    </row>
    <row r="59" spans="26:27" x14ac:dyDescent="0.25">
      <c r="Z59" s="1"/>
      <c r="AA59" s="1"/>
    </row>
    <row r="60" spans="26:27" x14ac:dyDescent="0.25">
      <c r="Z60" s="1"/>
      <c r="AA60" s="1"/>
    </row>
    <row r="61" spans="26:27" x14ac:dyDescent="0.25">
      <c r="Z61" s="1"/>
      <c r="AA61" s="1"/>
    </row>
    <row r="62" spans="26:27" x14ac:dyDescent="0.25">
      <c r="Z62" s="1"/>
      <c r="AA62" s="1"/>
    </row>
    <row r="63" spans="26:27" x14ac:dyDescent="0.25">
      <c r="Z63" s="1"/>
      <c r="AA63" s="1"/>
    </row>
    <row r="64" spans="26:27" x14ac:dyDescent="0.25">
      <c r="Z64" s="1"/>
      <c r="AA64" s="1"/>
    </row>
    <row r="65" spans="26:27" x14ac:dyDescent="0.25">
      <c r="Z65" s="1"/>
      <c r="AA65" s="1"/>
    </row>
    <row r="66" spans="26:27" x14ac:dyDescent="0.25">
      <c r="Z66" s="1"/>
      <c r="AA66" s="1"/>
    </row>
    <row r="67" spans="26:27" x14ac:dyDescent="0.25">
      <c r="Z67" s="1"/>
      <c r="AA67" s="1"/>
    </row>
    <row r="68" spans="26:27" x14ac:dyDescent="0.25">
      <c r="Z68" s="1"/>
      <c r="AA68" s="1"/>
    </row>
    <row r="69" spans="26:27" x14ac:dyDescent="0.25">
      <c r="Z69" s="1"/>
      <c r="AA69" s="1"/>
    </row>
    <row r="70" spans="26:27" x14ac:dyDescent="0.25">
      <c r="Z70" s="1"/>
      <c r="AA70" s="1"/>
    </row>
    <row r="71" spans="26:27" x14ac:dyDescent="0.25">
      <c r="Z71" s="1"/>
      <c r="AA71" s="1"/>
    </row>
    <row r="72" spans="26:27" x14ac:dyDescent="0.25">
      <c r="Z72" s="1"/>
      <c r="AA72" s="1"/>
    </row>
    <row r="73" spans="26:27" x14ac:dyDescent="0.25">
      <c r="Z73" s="1"/>
      <c r="AA73" s="1"/>
    </row>
    <row r="74" spans="26:27" x14ac:dyDescent="0.25">
      <c r="Z74" s="1"/>
      <c r="AA74" s="1"/>
    </row>
    <row r="75" spans="26:27" x14ac:dyDescent="0.25">
      <c r="Z75" s="1"/>
      <c r="AA75" s="1"/>
    </row>
    <row r="76" spans="26:27" x14ac:dyDescent="0.25">
      <c r="Z76" s="1"/>
      <c r="AA76" s="1"/>
    </row>
    <row r="77" spans="26:27" x14ac:dyDescent="0.25">
      <c r="Z77" s="1"/>
      <c r="AA77" s="1"/>
    </row>
    <row r="78" spans="26:27" x14ac:dyDescent="0.25">
      <c r="Z78" s="1"/>
      <c r="AA78" s="1"/>
    </row>
    <row r="79" spans="26:27" x14ac:dyDescent="0.25">
      <c r="Z79" s="1"/>
      <c r="AA79" s="1"/>
    </row>
    <row r="80" spans="26:27" x14ac:dyDescent="0.25">
      <c r="Z80" s="1"/>
      <c r="AA80" s="1"/>
    </row>
    <row r="81" spans="26:27" x14ac:dyDescent="0.25">
      <c r="Z81" s="1"/>
      <c r="AA81" s="1"/>
    </row>
    <row r="82" spans="26:27" x14ac:dyDescent="0.25">
      <c r="Z82" s="1"/>
      <c r="AA82" s="1"/>
    </row>
    <row r="83" spans="26:27" x14ac:dyDescent="0.25">
      <c r="Z83" s="1"/>
      <c r="AA83" s="1"/>
    </row>
    <row r="84" spans="26:27" x14ac:dyDescent="0.25">
      <c r="Z84" s="1"/>
      <c r="AA84" s="1"/>
    </row>
    <row r="85" spans="26:27" x14ac:dyDescent="0.25">
      <c r="Z85" s="1"/>
      <c r="AA85" s="1"/>
    </row>
    <row r="86" spans="26:27" x14ac:dyDescent="0.25">
      <c r="Z86" s="1"/>
      <c r="AA86" s="1"/>
    </row>
    <row r="87" spans="26:27" x14ac:dyDescent="0.25">
      <c r="Z87" s="1"/>
      <c r="AA87" s="1"/>
    </row>
    <row r="88" spans="26:27" x14ac:dyDescent="0.25">
      <c r="Z88" s="1"/>
      <c r="AA88" s="1"/>
    </row>
    <row r="89" spans="26:27" x14ac:dyDescent="0.25">
      <c r="Z89" s="1"/>
      <c r="AA89" s="1"/>
    </row>
    <row r="90" spans="26:27" x14ac:dyDescent="0.25">
      <c r="Z90" s="1"/>
      <c r="AA90" s="1"/>
    </row>
    <row r="91" spans="26:27" x14ac:dyDescent="0.25">
      <c r="Z91" s="1"/>
      <c r="AA91" s="1"/>
    </row>
    <row r="92" spans="26:27" x14ac:dyDescent="0.25">
      <c r="Z92" s="1"/>
      <c r="AA92" s="1"/>
    </row>
    <row r="93" spans="26:27" x14ac:dyDescent="0.25">
      <c r="Z93" s="1"/>
      <c r="AA93" s="1"/>
    </row>
    <row r="94" spans="26:27" x14ac:dyDescent="0.25">
      <c r="Z94" s="1"/>
      <c r="AA94" s="1"/>
    </row>
    <row r="95" spans="26:27" x14ac:dyDescent="0.25">
      <c r="Z95" s="1"/>
      <c r="AA95" s="1"/>
    </row>
    <row r="96" spans="26:27" x14ac:dyDescent="0.25">
      <c r="Z96" s="1"/>
      <c r="AA96" s="1"/>
    </row>
    <row r="97" spans="26:27" x14ac:dyDescent="0.25">
      <c r="Z97" s="1"/>
      <c r="AA97" s="1"/>
    </row>
    <row r="98" spans="26:27" x14ac:dyDescent="0.25">
      <c r="Z98" s="1"/>
      <c r="AA98" s="1"/>
    </row>
    <row r="99" spans="26:27" x14ac:dyDescent="0.25">
      <c r="Z99" s="1"/>
      <c r="AA99" s="1"/>
    </row>
    <row r="100" spans="26:27" x14ac:dyDescent="0.25">
      <c r="Z100" s="1"/>
      <c r="AA100" s="1"/>
    </row>
    <row r="101" spans="26:27" x14ac:dyDescent="0.25">
      <c r="Z101" s="1"/>
      <c r="AA101" s="1"/>
    </row>
    <row r="102" spans="26:27" x14ac:dyDescent="0.25">
      <c r="Z102" s="1"/>
      <c r="AA102" s="1"/>
    </row>
    <row r="103" spans="26:27" x14ac:dyDescent="0.25">
      <c r="Z103" s="1"/>
      <c r="AA103" s="1"/>
    </row>
    <row r="104" spans="26:27" x14ac:dyDescent="0.25">
      <c r="Z104" s="1"/>
      <c r="AA104" s="1"/>
    </row>
    <row r="105" spans="26:27" x14ac:dyDescent="0.25">
      <c r="Z105" s="1"/>
      <c r="AA105" s="1"/>
    </row>
    <row r="106" spans="26:27" x14ac:dyDescent="0.25">
      <c r="Z106" s="1"/>
      <c r="AA106" s="1"/>
    </row>
    <row r="107" spans="26:27" x14ac:dyDescent="0.25">
      <c r="Z107" s="1"/>
      <c r="AA107" s="1"/>
    </row>
    <row r="108" spans="26:27" x14ac:dyDescent="0.25">
      <c r="Z108" s="1"/>
      <c r="AA108" s="1"/>
    </row>
    <row r="109" spans="26:27" x14ac:dyDescent="0.25">
      <c r="Z109" s="1"/>
      <c r="AA109" s="1"/>
    </row>
    <row r="110" spans="26:27" x14ac:dyDescent="0.25">
      <c r="Z110" s="1"/>
      <c r="AA110" s="1"/>
    </row>
    <row r="111" spans="26:27" x14ac:dyDescent="0.25">
      <c r="Z111" s="1"/>
      <c r="AA111" s="1"/>
    </row>
    <row r="112" spans="26:27" x14ac:dyDescent="0.25">
      <c r="Z112" s="1"/>
      <c r="AA112" s="1"/>
    </row>
    <row r="113" spans="26:27" x14ac:dyDescent="0.25">
      <c r="Z113" s="1"/>
      <c r="AA113" s="1"/>
    </row>
    <row r="114" spans="26:27" x14ac:dyDescent="0.25">
      <c r="Z114" s="1"/>
      <c r="AA114" s="1"/>
    </row>
    <row r="115" spans="26:27" x14ac:dyDescent="0.25">
      <c r="Z115" s="1"/>
      <c r="AA115" s="1"/>
    </row>
    <row r="116" spans="26:27" x14ac:dyDescent="0.25">
      <c r="Z116" s="1"/>
      <c r="AA116" s="1"/>
    </row>
    <row r="117" spans="26:27" x14ac:dyDescent="0.25">
      <c r="Z117" s="1"/>
      <c r="AA117" s="1"/>
    </row>
    <row r="118" spans="26:27" x14ac:dyDescent="0.25">
      <c r="Z118" s="1"/>
      <c r="AA118" s="1"/>
    </row>
    <row r="119" spans="26:27" x14ac:dyDescent="0.25">
      <c r="Z119" s="1"/>
      <c r="AA119" s="1"/>
    </row>
    <row r="120" spans="26:27" x14ac:dyDescent="0.25">
      <c r="Z120" s="1"/>
      <c r="AA120" s="1"/>
    </row>
    <row r="121" spans="26:27" x14ac:dyDescent="0.25">
      <c r="Z121" s="1"/>
      <c r="AA121" s="1"/>
    </row>
    <row r="122" spans="26:27" x14ac:dyDescent="0.25">
      <c r="Z122" s="1"/>
      <c r="AA122" s="1"/>
    </row>
    <row r="123" spans="26:27" x14ac:dyDescent="0.25">
      <c r="Z123" s="1"/>
      <c r="AA123" s="1"/>
    </row>
    <row r="124" spans="26:27" x14ac:dyDescent="0.25">
      <c r="Z124" s="1"/>
      <c r="AA124" s="1"/>
    </row>
    <row r="125" spans="26:27" x14ac:dyDescent="0.25">
      <c r="Z125" s="1"/>
      <c r="AA125" s="1"/>
    </row>
    <row r="126" spans="26:27" x14ac:dyDescent="0.25">
      <c r="Z126" s="1"/>
      <c r="AA126" s="1"/>
    </row>
    <row r="127" spans="26:27" x14ac:dyDescent="0.25">
      <c r="Z127" s="1"/>
      <c r="AA127" s="1"/>
    </row>
    <row r="128" spans="26:27" x14ac:dyDescent="0.25">
      <c r="Z128" s="1"/>
      <c r="AA128" s="1"/>
    </row>
    <row r="129" spans="26:27" x14ac:dyDescent="0.25">
      <c r="Z129" s="1"/>
      <c r="AA129" s="1"/>
    </row>
    <row r="130" spans="26:27" x14ac:dyDescent="0.25">
      <c r="Z130" s="1"/>
      <c r="AA130" s="1"/>
    </row>
    <row r="131" spans="26:27" x14ac:dyDescent="0.25">
      <c r="Z131" s="1"/>
      <c r="AA131" s="1"/>
    </row>
    <row r="132" spans="26:27" x14ac:dyDescent="0.25">
      <c r="Z132" s="1"/>
      <c r="AA132" s="1"/>
    </row>
    <row r="133" spans="26:27" x14ac:dyDescent="0.25">
      <c r="Z133" s="1"/>
      <c r="AA133" s="1"/>
    </row>
    <row r="134" spans="26:27" x14ac:dyDescent="0.25">
      <c r="Z134" s="1"/>
      <c r="AA134" s="1"/>
    </row>
    <row r="135" spans="26:27" x14ac:dyDescent="0.25">
      <c r="Z135" s="1"/>
      <c r="AA135" s="1"/>
    </row>
    <row r="136" spans="26:27" x14ac:dyDescent="0.25">
      <c r="Z136" s="1"/>
      <c r="AA136" s="1"/>
    </row>
    <row r="137" spans="26:27" x14ac:dyDescent="0.25">
      <c r="Z137" s="1"/>
      <c r="AA137" s="1"/>
    </row>
    <row r="138" spans="26:27" x14ac:dyDescent="0.25">
      <c r="Z138" s="1"/>
      <c r="AA138" s="1"/>
    </row>
    <row r="139" spans="26:27" x14ac:dyDescent="0.25">
      <c r="Z139" s="1"/>
      <c r="AA139" s="1"/>
    </row>
    <row r="140" spans="26:27" x14ac:dyDescent="0.25">
      <c r="Z140" s="1"/>
      <c r="AA140" s="1"/>
    </row>
    <row r="141" spans="26:27" x14ac:dyDescent="0.25">
      <c r="Z141" s="1"/>
      <c r="AA141" s="1"/>
    </row>
    <row r="142" spans="26:27" x14ac:dyDescent="0.25">
      <c r="Z142" s="1"/>
      <c r="AA142" s="1"/>
    </row>
    <row r="143" spans="26:27" x14ac:dyDescent="0.25">
      <c r="Z143" s="1"/>
      <c r="AA143" s="1"/>
    </row>
    <row r="144" spans="26:27" x14ac:dyDescent="0.25">
      <c r="Z144" s="1"/>
      <c r="AA144" s="1"/>
    </row>
    <row r="145" spans="26:27" x14ac:dyDescent="0.25">
      <c r="Z145" s="1"/>
      <c r="AA145" s="1"/>
    </row>
    <row r="146" spans="26:27" x14ac:dyDescent="0.25">
      <c r="Z146" s="1"/>
      <c r="AA146" s="1"/>
    </row>
    <row r="147" spans="26:27" x14ac:dyDescent="0.25">
      <c r="Z147" s="1"/>
      <c r="AA147" s="1"/>
    </row>
    <row r="148" spans="26:27" x14ac:dyDescent="0.25">
      <c r="Z148" s="1"/>
      <c r="AA148" s="1"/>
    </row>
    <row r="149" spans="26:27" x14ac:dyDescent="0.25">
      <c r="Z149" s="1"/>
      <c r="AA149" s="1"/>
    </row>
    <row r="150" spans="26:27" x14ac:dyDescent="0.25">
      <c r="Z150" s="1"/>
      <c r="AA150" s="1"/>
    </row>
    <row r="151" spans="26:27" x14ac:dyDescent="0.25">
      <c r="Z151" s="1"/>
      <c r="AA151" s="1"/>
    </row>
    <row r="152" spans="26:27" x14ac:dyDescent="0.25">
      <c r="Z152" s="1"/>
      <c r="AA152" s="1"/>
    </row>
    <row r="153" spans="26:27" x14ac:dyDescent="0.25">
      <c r="Z153" s="1"/>
      <c r="AA153" s="1"/>
    </row>
    <row r="154" spans="26:27" x14ac:dyDescent="0.25">
      <c r="Z154" s="1"/>
      <c r="AA154" s="1"/>
    </row>
    <row r="155" spans="26:27" x14ac:dyDescent="0.25">
      <c r="Z155" s="1"/>
      <c r="AA155" s="1"/>
    </row>
    <row r="156" spans="26:27" x14ac:dyDescent="0.25">
      <c r="Z156" s="1"/>
      <c r="AA156" s="1"/>
    </row>
    <row r="157" spans="26:27" x14ac:dyDescent="0.25">
      <c r="Z157" s="1"/>
      <c r="AA157" s="1"/>
    </row>
    <row r="158" spans="26:27" x14ac:dyDescent="0.25">
      <c r="Z158" s="1"/>
      <c r="AA158" s="1"/>
    </row>
    <row r="159" spans="26:27" x14ac:dyDescent="0.25">
      <c r="Z159" s="1"/>
      <c r="AA159" s="1"/>
    </row>
    <row r="160" spans="26:27" x14ac:dyDescent="0.25">
      <c r="Z160" s="1"/>
      <c r="AA160" s="1"/>
    </row>
    <row r="161" spans="26:27" x14ac:dyDescent="0.25">
      <c r="Z161" s="1"/>
      <c r="AA161" s="1"/>
    </row>
    <row r="162" spans="26:27" x14ac:dyDescent="0.25">
      <c r="Z162" s="1"/>
      <c r="AA162" s="1"/>
    </row>
    <row r="163" spans="26:27" x14ac:dyDescent="0.25">
      <c r="Z163" s="1"/>
      <c r="AA163" s="1"/>
    </row>
    <row r="164" spans="26:27" x14ac:dyDescent="0.25">
      <c r="Z164" s="1"/>
      <c r="AA164" s="1"/>
    </row>
    <row r="165" spans="26:27" x14ac:dyDescent="0.25">
      <c r="Z165" s="1"/>
      <c r="AA165" s="1"/>
    </row>
    <row r="166" spans="26:27" x14ac:dyDescent="0.25">
      <c r="Z166" s="1"/>
      <c r="AA166" s="1"/>
    </row>
    <row r="167" spans="26:27" x14ac:dyDescent="0.25">
      <c r="Z167" s="1"/>
      <c r="AA167" s="1"/>
    </row>
    <row r="168" spans="26:27" x14ac:dyDescent="0.25">
      <c r="Z168" s="1"/>
      <c r="AA168" s="1"/>
    </row>
    <row r="169" spans="26:27" x14ac:dyDescent="0.25">
      <c r="Z169" s="1"/>
      <c r="AA169" s="1"/>
    </row>
    <row r="170" spans="26:27" x14ac:dyDescent="0.25">
      <c r="Z170" s="1"/>
      <c r="AA170" s="1"/>
    </row>
    <row r="171" spans="26:27" x14ac:dyDescent="0.25">
      <c r="Z171" s="1"/>
      <c r="AA171" s="1"/>
    </row>
    <row r="172" spans="26:27" x14ac:dyDescent="0.25">
      <c r="Z172" s="1"/>
      <c r="AA172" s="1"/>
    </row>
    <row r="173" spans="26:27" x14ac:dyDescent="0.25">
      <c r="Z173" s="1"/>
      <c r="AA173" s="1"/>
    </row>
    <row r="174" spans="26:27" x14ac:dyDescent="0.25">
      <c r="Z174" s="1"/>
      <c r="AA174" s="1"/>
    </row>
    <row r="175" spans="26:27" x14ac:dyDescent="0.25">
      <c r="Z175" s="1"/>
      <c r="AA175" s="1"/>
    </row>
    <row r="176" spans="26:27" x14ac:dyDescent="0.25">
      <c r="Z176" s="1"/>
      <c r="AA176" s="1"/>
    </row>
    <row r="177" spans="26:27" x14ac:dyDescent="0.25">
      <c r="Z177" s="1"/>
      <c r="AA177" s="1"/>
    </row>
    <row r="178" spans="26:27" x14ac:dyDescent="0.25">
      <c r="Z178" s="1"/>
      <c r="AA178" s="1"/>
    </row>
    <row r="179" spans="26:27" x14ac:dyDescent="0.25">
      <c r="Z179" s="1"/>
      <c r="AA179" s="1"/>
    </row>
    <row r="180" spans="26:27" x14ac:dyDescent="0.25">
      <c r="Z180" s="1"/>
      <c r="AA180" s="1"/>
    </row>
    <row r="181" spans="26:27" x14ac:dyDescent="0.25">
      <c r="Z181" s="1"/>
      <c r="AA181" s="1"/>
    </row>
    <row r="182" spans="26:27" x14ac:dyDescent="0.25">
      <c r="Z182" s="1"/>
      <c r="AA182" s="1"/>
    </row>
    <row r="183" spans="26:27" x14ac:dyDescent="0.25">
      <c r="Z183" s="1"/>
      <c r="AA183" s="1"/>
    </row>
    <row r="184" spans="26:27" x14ac:dyDescent="0.25">
      <c r="Z184" s="1"/>
      <c r="AA184" s="1"/>
    </row>
    <row r="185" spans="26:27" x14ac:dyDescent="0.25">
      <c r="Z185" s="1"/>
      <c r="AA185" s="1"/>
    </row>
    <row r="186" spans="26:27" x14ac:dyDescent="0.25">
      <c r="Z186" s="1"/>
      <c r="AA186" s="1"/>
    </row>
    <row r="187" spans="26:27" x14ac:dyDescent="0.25">
      <c r="Z187" s="1"/>
      <c r="AA187" s="1"/>
    </row>
    <row r="188" spans="26:27" x14ac:dyDescent="0.25">
      <c r="Z188" s="1"/>
      <c r="AA188" s="1"/>
    </row>
    <row r="189" spans="26:27" x14ac:dyDescent="0.25">
      <c r="Z189" s="1"/>
      <c r="AA189" s="1"/>
    </row>
    <row r="190" spans="26:27" x14ac:dyDescent="0.25">
      <c r="Z190" s="1"/>
      <c r="AA190" s="1"/>
    </row>
    <row r="191" spans="26:27" x14ac:dyDescent="0.25">
      <c r="Z191" s="1"/>
      <c r="AA191" s="1"/>
    </row>
    <row r="192" spans="26:27" x14ac:dyDescent="0.25">
      <c r="Z192" s="1"/>
      <c r="AA192" s="1"/>
    </row>
    <row r="193" spans="26:27" x14ac:dyDescent="0.25">
      <c r="Z193" s="1"/>
      <c r="AA193" s="1"/>
    </row>
    <row r="194" spans="26:27" x14ac:dyDescent="0.25">
      <c r="Z194" s="1"/>
      <c r="AA194" s="1"/>
    </row>
    <row r="195" spans="26:27" x14ac:dyDescent="0.25">
      <c r="Z195" s="1"/>
      <c r="AA195" s="1"/>
    </row>
    <row r="196" spans="26:27" x14ac:dyDescent="0.25">
      <c r="Z196" s="1"/>
      <c r="AA196" s="1"/>
    </row>
    <row r="197" spans="26:27" x14ac:dyDescent="0.25">
      <c r="Z197" s="1"/>
      <c r="AA197" s="1"/>
    </row>
    <row r="198" spans="26:27" x14ac:dyDescent="0.25">
      <c r="Z198" s="1"/>
      <c r="AA198" s="1"/>
    </row>
    <row r="199" spans="26:27" x14ac:dyDescent="0.25">
      <c r="Z199" s="1"/>
      <c r="AA199" s="1"/>
    </row>
    <row r="200" spans="26:27" x14ac:dyDescent="0.25">
      <c r="Z200" s="1"/>
      <c r="AA200" s="1"/>
    </row>
    <row r="201" spans="26:27" x14ac:dyDescent="0.25">
      <c r="Z201" s="1"/>
      <c r="AA201" s="1"/>
    </row>
    <row r="202" spans="26:27" x14ac:dyDescent="0.25">
      <c r="Z202" s="1"/>
      <c r="AA202" s="1"/>
    </row>
    <row r="203" spans="26:27" x14ac:dyDescent="0.25">
      <c r="Z203" s="1"/>
      <c r="AA203" s="1"/>
    </row>
    <row r="204" spans="26:27" x14ac:dyDescent="0.25">
      <c r="Z204" s="1"/>
      <c r="AA204" s="1"/>
    </row>
    <row r="205" spans="26:27" x14ac:dyDescent="0.25">
      <c r="Z205" s="1"/>
      <c r="AA205" s="1"/>
    </row>
    <row r="206" spans="26:27" x14ac:dyDescent="0.25">
      <c r="Z206" s="1"/>
      <c r="AA206" s="1"/>
    </row>
    <row r="207" spans="26:27" x14ac:dyDescent="0.25">
      <c r="Z207" s="1"/>
      <c r="AA207" s="1"/>
    </row>
    <row r="208" spans="26:27" x14ac:dyDescent="0.25">
      <c r="Z208" s="1"/>
      <c r="AA208" s="1"/>
    </row>
    <row r="209" spans="26:27" x14ac:dyDescent="0.25">
      <c r="Z209" s="1"/>
      <c r="AA209" s="1"/>
    </row>
    <row r="210" spans="26:27" x14ac:dyDescent="0.25">
      <c r="Z210" s="1"/>
      <c r="AA210" s="1"/>
    </row>
    <row r="211" spans="26:27" x14ac:dyDescent="0.25">
      <c r="Z211" s="1"/>
      <c r="AA211" s="1"/>
    </row>
    <row r="212" spans="26:27" x14ac:dyDescent="0.25">
      <c r="Z212" s="1"/>
      <c r="AA212" s="1"/>
    </row>
    <row r="213" spans="26:27" x14ac:dyDescent="0.25">
      <c r="Z213" s="1"/>
      <c r="AA213" s="1"/>
    </row>
    <row r="214" spans="26:27" x14ac:dyDescent="0.25">
      <c r="Z214" s="1"/>
      <c r="AA214" s="1"/>
    </row>
    <row r="215" spans="26:27" x14ac:dyDescent="0.25">
      <c r="Z215" s="1"/>
      <c r="AA215" s="1"/>
    </row>
    <row r="216" spans="26:27" x14ac:dyDescent="0.25">
      <c r="Z216" s="1"/>
      <c r="AA216" s="1"/>
    </row>
    <row r="217" spans="26:27" x14ac:dyDescent="0.25">
      <c r="Z217" s="1"/>
      <c r="AA217" s="1"/>
    </row>
    <row r="218" spans="26:27" x14ac:dyDescent="0.25">
      <c r="Z218" s="1"/>
      <c r="AA218" s="1"/>
    </row>
    <row r="219" spans="26:27" x14ac:dyDescent="0.25">
      <c r="Z219" s="1"/>
      <c r="AA219" s="1"/>
    </row>
    <row r="220" spans="26:27" x14ac:dyDescent="0.25">
      <c r="Z220" s="1"/>
      <c r="AA220" s="1"/>
    </row>
    <row r="221" spans="26:27" x14ac:dyDescent="0.25">
      <c r="Z221" s="1"/>
      <c r="AA221" s="1"/>
    </row>
    <row r="222" spans="26:27" x14ac:dyDescent="0.25">
      <c r="Z222" s="1"/>
      <c r="AA222" s="1"/>
    </row>
    <row r="223" spans="26:27" x14ac:dyDescent="0.25">
      <c r="Z223" s="1"/>
      <c r="AA223" s="1"/>
    </row>
    <row r="224" spans="26:27" x14ac:dyDescent="0.25">
      <c r="Z224" s="1"/>
      <c r="AA224" s="1"/>
    </row>
    <row r="225" spans="26:27" x14ac:dyDescent="0.25">
      <c r="Z225" s="1"/>
      <c r="AA225" s="1"/>
    </row>
    <row r="226" spans="26:27" x14ac:dyDescent="0.25">
      <c r="Z226" s="1"/>
      <c r="AA226" s="1"/>
    </row>
    <row r="227" spans="26:27" x14ac:dyDescent="0.25">
      <c r="Z227" s="1"/>
      <c r="AA227" s="1"/>
    </row>
    <row r="228" spans="26:27" x14ac:dyDescent="0.25">
      <c r="Z228" s="1"/>
      <c r="AA228" s="1"/>
    </row>
    <row r="229" spans="26:27" x14ac:dyDescent="0.25">
      <c r="Z229" s="1"/>
      <c r="AA229" s="1"/>
    </row>
    <row r="230" spans="26:27" x14ac:dyDescent="0.25">
      <c r="Z230" s="1"/>
      <c r="AA230" s="1"/>
    </row>
    <row r="231" spans="26:27" x14ac:dyDescent="0.25">
      <c r="Z231" s="1"/>
      <c r="AA231" s="1"/>
    </row>
    <row r="232" spans="26:27" x14ac:dyDescent="0.25">
      <c r="Z232" s="1"/>
      <c r="AA232" s="1"/>
    </row>
    <row r="233" spans="26:27" x14ac:dyDescent="0.25">
      <c r="Z233" s="1"/>
      <c r="AA233" s="1"/>
    </row>
    <row r="234" spans="26:27" x14ac:dyDescent="0.25">
      <c r="Z234" s="1"/>
      <c r="AA234" s="1"/>
    </row>
    <row r="235" spans="26:27" x14ac:dyDescent="0.25">
      <c r="Z235" s="1"/>
      <c r="AA235" s="1"/>
    </row>
    <row r="236" spans="26:27" x14ac:dyDescent="0.25">
      <c r="Z236" s="1"/>
      <c r="AA236" s="1"/>
    </row>
    <row r="237" spans="26:27" x14ac:dyDescent="0.25">
      <c r="Z237" s="1"/>
      <c r="AA237" s="1"/>
    </row>
    <row r="238" spans="26:27" x14ac:dyDescent="0.25">
      <c r="Z238" s="1"/>
      <c r="AA238" s="1"/>
    </row>
    <row r="239" spans="26:27" x14ac:dyDescent="0.25">
      <c r="Z239" s="1"/>
      <c r="AA239" s="1"/>
    </row>
    <row r="240" spans="26:27" x14ac:dyDescent="0.25">
      <c r="Z240" s="1"/>
      <c r="AA240" s="1"/>
    </row>
    <row r="241" spans="26:27" x14ac:dyDescent="0.25">
      <c r="Z241" s="1"/>
      <c r="AA241" s="1"/>
    </row>
    <row r="242" spans="26:27" x14ac:dyDescent="0.25">
      <c r="Z242" s="1"/>
      <c r="AA242" s="1"/>
    </row>
    <row r="243" spans="26:27" x14ac:dyDescent="0.25">
      <c r="Z243" s="1"/>
      <c r="AA243" s="1"/>
    </row>
    <row r="244" spans="26:27" x14ac:dyDescent="0.25">
      <c r="Z244" s="1"/>
      <c r="AA244" s="1"/>
    </row>
    <row r="245" spans="26:27" x14ac:dyDescent="0.25">
      <c r="Z245" s="1"/>
      <c r="AA245" s="1"/>
    </row>
    <row r="246" spans="26:27" x14ac:dyDescent="0.25">
      <c r="Z246" s="1"/>
      <c r="AA246" s="1"/>
    </row>
    <row r="247" spans="26:27" x14ac:dyDescent="0.25">
      <c r="Z247" s="1"/>
      <c r="AA247" s="1"/>
    </row>
    <row r="248" spans="26:27" x14ac:dyDescent="0.25">
      <c r="Z248" s="1"/>
      <c r="AA248" s="1"/>
    </row>
    <row r="249" spans="26:27" x14ac:dyDescent="0.25">
      <c r="Z249" s="1"/>
      <c r="AA249" s="1"/>
    </row>
    <row r="250" spans="26:27" x14ac:dyDescent="0.25">
      <c r="Z250" s="1"/>
      <c r="AA250" s="1"/>
    </row>
    <row r="251" spans="26:27" x14ac:dyDescent="0.25">
      <c r="Z251" s="1"/>
      <c r="AA251" s="1"/>
    </row>
    <row r="252" spans="26:27" x14ac:dyDescent="0.25">
      <c r="Z252" s="1"/>
      <c r="AA252" s="1"/>
    </row>
    <row r="253" spans="26:27" x14ac:dyDescent="0.25">
      <c r="Z253" s="1"/>
      <c r="AA253" s="1"/>
    </row>
    <row r="254" spans="26:27" x14ac:dyDescent="0.25">
      <c r="Z254" s="1"/>
      <c r="AA254" s="1"/>
    </row>
    <row r="255" spans="26:27" x14ac:dyDescent="0.25">
      <c r="Z255" s="1"/>
      <c r="AA255" s="1"/>
    </row>
    <row r="256" spans="26:27" x14ac:dyDescent="0.25">
      <c r="Z256" s="1"/>
      <c r="AA256" s="1"/>
    </row>
    <row r="257" spans="26:27" x14ac:dyDescent="0.25">
      <c r="Z257" s="1"/>
      <c r="AA257" s="1"/>
    </row>
    <row r="258" spans="26:27" x14ac:dyDescent="0.25">
      <c r="Z258" s="1"/>
      <c r="AA258" s="1"/>
    </row>
    <row r="259" spans="26:27" x14ac:dyDescent="0.25">
      <c r="Z259" s="1"/>
      <c r="AA259" s="1"/>
    </row>
    <row r="260" spans="26:27" x14ac:dyDescent="0.25">
      <c r="Z260" s="1"/>
      <c r="AA260" s="1"/>
    </row>
    <row r="261" spans="26:27" x14ac:dyDescent="0.25">
      <c r="Z261" s="1"/>
      <c r="AA261" s="1"/>
    </row>
    <row r="262" spans="26:27" x14ac:dyDescent="0.25">
      <c r="Z262" s="1"/>
      <c r="AA262" s="1"/>
    </row>
    <row r="263" spans="26:27" x14ac:dyDescent="0.25">
      <c r="Z263" s="1"/>
      <c r="AA263" s="1"/>
    </row>
    <row r="264" spans="26:27" x14ac:dyDescent="0.25">
      <c r="Z264" s="1"/>
      <c r="AA264" s="1"/>
    </row>
    <row r="265" spans="26:27" x14ac:dyDescent="0.25">
      <c r="Z265" s="1"/>
      <c r="AA265" s="1"/>
    </row>
    <row r="266" spans="26:27" x14ac:dyDescent="0.25">
      <c r="Z266" s="1"/>
      <c r="AA266" s="1"/>
    </row>
    <row r="267" spans="26:27" x14ac:dyDescent="0.25">
      <c r="Z267" s="1"/>
      <c r="AA267" s="1"/>
    </row>
    <row r="268" spans="26:27" x14ac:dyDescent="0.25">
      <c r="Z268" s="1"/>
      <c r="AA268" s="1"/>
    </row>
    <row r="269" spans="26:27" x14ac:dyDescent="0.25">
      <c r="Z269" s="1"/>
      <c r="AA269" s="1"/>
    </row>
    <row r="270" spans="26:27" x14ac:dyDescent="0.25">
      <c r="Z270" s="1"/>
      <c r="AA270" s="1"/>
    </row>
    <row r="271" spans="26:27" x14ac:dyDescent="0.25">
      <c r="Z271" s="1"/>
      <c r="AA271" s="1"/>
    </row>
    <row r="272" spans="26:27" x14ac:dyDescent="0.25">
      <c r="Z272" s="1"/>
      <c r="AA272" s="1"/>
    </row>
    <row r="273" spans="26:27" x14ac:dyDescent="0.25">
      <c r="Z273" s="1"/>
      <c r="AA273" s="1"/>
    </row>
    <row r="274" spans="26:27" x14ac:dyDescent="0.25">
      <c r="Z274" s="1"/>
      <c r="AA274" s="1"/>
    </row>
    <row r="275" spans="26:27" x14ac:dyDescent="0.25">
      <c r="Z275" s="1"/>
      <c r="AA275" s="1"/>
    </row>
    <row r="276" spans="26:27" x14ac:dyDescent="0.25">
      <c r="Z276" s="1"/>
      <c r="AA276" s="1"/>
    </row>
    <row r="277" spans="26:27" x14ac:dyDescent="0.25">
      <c r="Z277" s="1"/>
      <c r="AA277" s="1"/>
    </row>
    <row r="278" spans="26:27" x14ac:dyDescent="0.25">
      <c r="Z278" s="1"/>
      <c r="AA278" s="1"/>
    </row>
    <row r="279" spans="26:27" x14ac:dyDescent="0.25">
      <c r="Z279" s="1"/>
      <c r="AA279" s="1"/>
    </row>
    <row r="280" spans="26:27" x14ac:dyDescent="0.25">
      <c r="Z280" s="1"/>
      <c r="AA280" s="1"/>
    </row>
    <row r="281" spans="26:27" x14ac:dyDescent="0.25">
      <c r="Z281" s="1"/>
      <c r="AA281" s="1"/>
    </row>
    <row r="282" spans="26:27" x14ac:dyDescent="0.25">
      <c r="Z282" s="1"/>
      <c r="AA282" s="1"/>
    </row>
    <row r="283" spans="26:27" x14ac:dyDescent="0.25">
      <c r="Z283" s="1"/>
      <c r="AA283" s="1"/>
    </row>
    <row r="284" spans="26:27" x14ac:dyDescent="0.25">
      <c r="Z284" s="1"/>
      <c r="AA284" s="1"/>
    </row>
    <row r="285" spans="26:27" x14ac:dyDescent="0.25">
      <c r="Z285" s="1"/>
      <c r="AA285" s="1"/>
    </row>
    <row r="286" spans="26:27" x14ac:dyDescent="0.25">
      <c r="Z286" s="1"/>
      <c r="AA286" s="1"/>
    </row>
    <row r="287" spans="26:27" x14ac:dyDescent="0.25">
      <c r="Z287" s="1"/>
      <c r="AA287" s="1"/>
    </row>
    <row r="288" spans="26:27" x14ac:dyDescent="0.25">
      <c r="Z288" s="1"/>
      <c r="AA288" s="1"/>
    </row>
    <row r="289" spans="26:27" x14ac:dyDescent="0.25">
      <c r="Z289" s="1"/>
      <c r="AA289" s="1"/>
    </row>
    <row r="290" spans="26:27" x14ac:dyDescent="0.25">
      <c r="Z290" s="1"/>
      <c r="AA290" s="1"/>
    </row>
    <row r="291" spans="26:27" x14ac:dyDescent="0.25">
      <c r="Z291" s="1"/>
      <c r="AA291" s="1"/>
    </row>
    <row r="292" spans="26:27" x14ac:dyDescent="0.25">
      <c r="Z292" s="1"/>
      <c r="AA292" s="1"/>
    </row>
    <row r="293" spans="26:27" x14ac:dyDescent="0.25">
      <c r="Z293" s="1"/>
      <c r="AA293" s="1"/>
    </row>
    <row r="294" spans="26:27" x14ac:dyDescent="0.25">
      <c r="Z294" s="1"/>
      <c r="AA294" s="1"/>
    </row>
    <row r="295" spans="26:27" x14ac:dyDescent="0.25">
      <c r="Z295" s="1"/>
      <c r="AA295" s="1"/>
    </row>
    <row r="296" spans="26:27" x14ac:dyDescent="0.25">
      <c r="Z296" s="1"/>
      <c r="AA296" s="1"/>
    </row>
    <row r="297" spans="26:27" x14ac:dyDescent="0.25">
      <c r="Z297" s="1"/>
      <c r="AA297" s="1"/>
    </row>
    <row r="298" spans="26:27" x14ac:dyDescent="0.25">
      <c r="Z298" s="1"/>
      <c r="AA298" s="1"/>
    </row>
    <row r="299" spans="26:27" x14ac:dyDescent="0.25">
      <c r="Z299" s="1"/>
      <c r="AA299" s="1"/>
    </row>
    <row r="300" spans="26:27" x14ac:dyDescent="0.25">
      <c r="Z300" s="1"/>
      <c r="AA300" s="1"/>
    </row>
    <row r="301" spans="26:27" x14ac:dyDescent="0.25">
      <c r="Z301" s="1"/>
      <c r="AA301" s="1"/>
    </row>
    <row r="302" spans="26:27" x14ac:dyDescent="0.25">
      <c r="Z302" s="1"/>
      <c r="AA302" s="1"/>
    </row>
    <row r="303" spans="26:27" x14ac:dyDescent="0.25">
      <c r="Z303" s="1"/>
      <c r="AA303" s="1"/>
    </row>
    <row r="304" spans="26:27" x14ac:dyDescent="0.25">
      <c r="Z304" s="1"/>
      <c r="AA304" s="1"/>
    </row>
    <row r="305" spans="26:27" x14ac:dyDescent="0.25">
      <c r="Z305" s="1"/>
      <c r="AA305" s="1"/>
    </row>
    <row r="306" spans="26:27" x14ac:dyDescent="0.25">
      <c r="Z306" s="1"/>
      <c r="AA306" s="1"/>
    </row>
    <row r="307" spans="26:27" x14ac:dyDescent="0.25">
      <c r="Z307" s="1"/>
      <c r="AA307" s="1"/>
    </row>
    <row r="308" spans="26:27" x14ac:dyDescent="0.25">
      <c r="Z308" s="1"/>
      <c r="AA308" s="1"/>
    </row>
    <row r="309" spans="26:27" x14ac:dyDescent="0.25">
      <c r="Z309" s="1"/>
      <c r="AA309" s="1"/>
    </row>
    <row r="310" spans="26:27" x14ac:dyDescent="0.25">
      <c r="Z310" s="1"/>
      <c r="AA310" s="1"/>
    </row>
    <row r="311" spans="26:27" x14ac:dyDescent="0.25">
      <c r="Z311" s="1"/>
      <c r="AA311" s="1"/>
    </row>
    <row r="312" spans="26:27" x14ac:dyDescent="0.25">
      <c r="Z312" s="1"/>
      <c r="AA312" s="1"/>
    </row>
    <row r="313" spans="26:27" x14ac:dyDescent="0.25">
      <c r="Z313" s="1"/>
      <c r="AA313" s="1"/>
    </row>
    <row r="314" spans="26:27" x14ac:dyDescent="0.25">
      <c r="Z314" s="1"/>
      <c r="AA314" s="1"/>
    </row>
    <row r="315" spans="26:27" x14ac:dyDescent="0.25">
      <c r="Z315" s="1"/>
      <c r="AA315" s="1"/>
    </row>
    <row r="316" spans="26:27" x14ac:dyDescent="0.25">
      <c r="Z316" s="1"/>
      <c r="AA316" s="1"/>
    </row>
    <row r="317" spans="26:27" x14ac:dyDescent="0.25">
      <c r="Z317" s="1"/>
      <c r="AA317" s="1"/>
    </row>
    <row r="318" spans="26:27" x14ac:dyDescent="0.25">
      <c r="Z318" s="1"/>
      <c r="AA318" s="1"/>
    </row>
    <row r="319" spans="26:27" x14ac:dyDescent="0.25">
      <c r="Z319" s="1"/>
      <c r="AA319" s="1"/>
    </row>
    <row r="320" spans="26:27" x14ac:dyDescent="0.25">
      <c r="Z320" s="1"/>
      <c r="AA320" s="1"/>
    </row>
    <row r="321" spans="26:27" x14ac:dyDescent="0.25">
      <c r="Z321" s="1"/>
      <c r="AA321" s="1"/>
    </row>
    <row r="322" spans="26:27" x14ac:dyDescent="0.25">
      <c r="Z322" s="1"/>
      <c r="AA322" s="1"/>
    </row>
    <row r="323" spans="26:27" x14ac:dyDescent="0.25">
      <c r="Z323" s="1"/>
      <c r="AA323" s="1"/>
    </row>
    <row r="324" spans="26:27" x14ac:dyDescent="0.25">
      <c r="Z324" s="1"/>
      <c r="AA324" s="1"/>
    </row>
    <row r="325" spans="26:27" x14ac:dyDescent="0.25">
      <c r="Z325" s="1"/>
      <c r="AA325" s="1"/>
    </row>
    <row r="326" spans="26:27" x14ac:dyDescent="0.25">
      <c r="Z326" s="1"/>
      <c r="AA326" s="1"/>
    </row>
    <row r="327" spans="26:27" x14ac:dyDescent="0.25">
      <c r="Z327" s="1"/>
      <c r="AA327" s="1"/>
    </row>
    <row r="328" spans="26:27" x14ac:dyDescent="0.25">
      <c r="Z328" s="1"/>
      <c r="AA328" s="1"/>
    </row>
    <row r="329" spans="26:27" x14ac:dyDescent="0.25">
      <c r="Z329" s="1"/>
      <c r="AA329" s="1"/>
    </row>
    <row r="330" spans="26:27" x14ac:dyDescent="0.25">
      <c r="Z330" s="1"/>
      <c r="AA330" s="1"/>
    </row>
    <row r="331" spans="26:27" x14ac:dyDescent="0.25">
      <c r="Z331" s="1"/>
      <c r="AA331" s="1"/>
    </row>
    <row r="332" spans="26:27" x14ac:dyDescent="0.25">
      <c r="Z332" s="1"/>
      <c r="AA332" s="1"/>
    </row>
    <row r="333" spans="26:27" x14ac:dyDescent="0.25">
      <c r="Z333" s="1"/>
      <c r="AA333" s="1"/>
    </row>
    <row r="334" spans="26:27" x14ac:dyDescent="0.25">
      <c r="Z334" s="1"/>
      <c r="AA334" s="1"/>
    </row>
    <row r="335" spans="26:27" x14ac:dyDescent="0.25">
      <c r="Z335" s="1"/>
      <c r="AA335" s="1"/>
    </row>
    <row r="336" spans="26:27" x14ac:dyDescent="0.25">
      <c r="Z336" s="1"/>
      <c r="AA336" s="1"/>
    </row>
    <row r="337" spans="26:27" x14ac:dyDescent="0.25">
      <c r="Z337" s="1"/>
      <c r="AA337" s="1"/>
    </row>
    <row r="338" spans="26:27" x14ac:dyDescent="0.25">
      <c r="Z338" s="1"/>
      <c r="AA338" s="1"/>
    </row>
    <row r="339" spans="26:27" x14ac:dyDescent="0.25">
      <c r="Z339" s="1"/>
      <c r="AA339" s="1"/>
    </row>
    <row r="340" spans="26:27" x14ac:dyDescent="0.25">
      <c r="Z340" s="1"/>
      <c r="AA340" s="1"/>
    </row>
    <row r="341" spans="26:27" x14ac:dyDescent="0.25">
      <c r="Z341" s="1"/>
      <c r="AA341" s="1"/>
    </row>
    <row r="342" spans="26:27" x14ac:dyDescent="0.25">
      <c r="Z342" s="1"/>
      <c r="AA342" s="1"/>
    </row>
    <row r="343" spans="26:27" x14ac:dyDescent="0.25">
      <c r="Z343" s="1"/>
      <c r="AA343" s="1"/>
    </row>
    <row r="344" spans="26:27" x14ac:dyDescent="0.25">
      <c r="Z344" s="1"/>
      <c r="AA344" s="1"/>
    </row>
    <row r="345" spans="26:27" x14ac:dyDescent="0.25">
      <c r="Z345" s="1"/>
      <c r="AA345" s="1"/>
    </row>
    <row r="346" spans="26:27" x14ac:dyDescent="0.25">
      <c r="Z346" s="1"/>
      <c r="AA346" s="1"/>
    </row>
    <row r="347" spans="26:27" x14ac:dyDescent="0.25">
      <c r="Z347" s="1"/>
      <c r="AA347" s="1"/>
    </row>
    <row r="348" spans="26:27" x14ac:dyDescent="0.25">
      <c r="Z348" s="1"/>
      <c r="AA348" s="1"/>
    </row>
    <row r="349" spans="26:27" x14ac:dyDescent="0.25">
      <c r="Z349" s="1"/>
      <c r="AA349" s="1"/>
    </row>
    <row r="350" spans="26:27" x14ac:dyDescent="0.25">
      <c r="Z350" s="1"/>
      <c r="AA350" s="1"/>
    </row>
    <row r="351" spans="26:27" x14ac:dyDescent="0.25">
      <c r="Z351" s="1"/>
      <c r="AA351" s="1"/>
    </row>
    <row r="352" spans="26:27" x14ac:dyDescent="0.25">
      <c r="Z352" s="1"/>
      <c r="AA352" s="1"/>
    </row>
    <row r="353" spans="26:27" x14ac:dyDescent="0.25">
      <c r="Z353" s="1"/>
      <c r="AA353" s="1"/>
    </row>
    <row r="354" spans="26:27" x14ac:dyDescent="0.25">
      <c r="Z354" s="1"/>
      <c r="AA354" s="1"/>
    </row>
    <row r="355" spans="26:27" x14ac:dyDescent="0.25">
      <c r="Z355" s="1"/>
      <c r="AA355" s="1"/>
    </row>
    <row r="356" spans="26:27" x14ac:dyDescent="0.25">
      <c r="Z356" s="1"/>
      <c r="AA356" s="1"/>
    </row>
    <row r="357" spans="26:27" x14ac:dyDescent="0.25">
      <c r="Z357" s="1"/>
      <c r="AA357" s="1"/>
    </row>
    <row r="358" spans="26:27" x14ac:dyDescent="0.25">
      <c r="Z358" s="1"/>
      <c r="AA358" s="1"/>
    </row>
    <row r="359" spans="26:27" x14ac:dyDescent="0.25">
      <c r="Z359" s="1"/>
      <c r="AA359" s="1"/>
    </row>
    <row r="360" spans="26:27" x14ac:dyDescent="0.25">
      <c r="Z360" s="1"/>
      <c r="AA360" s="1"/>
    </row>
    <row r="361" spans="26:27" x14ac:dyDescent="0.25">
      <c r="Z361" s="1"/>
      <c r="AA361" s="1"/>
    </row>
    <row r="362" spans="26:27" x14ac:dyDescent="0.25">
      <c r="Z362" s="1"/>
      <c r="AA362" s="1"/>
    </row>
    <row r="363" spans="26:27" x14ac:dyDescent="0.25">
      <c r="Z363" s="1"/>
      <c r="AA363" s="1"/>
    </row>
    <row r="364" spans="26:27" x14ac:dyDescent="0.25">
      <c r="Z364" s="1"/>
      <c r="AA364" s="1"/>
    </row>
    <row r="365" spans="26:27" x14ac:dyDescent="0.25">
      <c r="Z365" s="1"/>
      <c r="AA365" s="1"/>
    </row>
    <row r="366" spans="26:27" x14ac:dyDescent="0.25">
      <c r="Z366" s="1"/>
      <c r="AA366" s="1"/>
    </row>
    <row r="367" spans="26:27" x14ac:dyDescent="0.25">
      <c r="Z367" s="1"/>
      <c r="AA367" s="1"/>
    </row>
    <row r="368" spans="26:27" x14ac:dyDescent="0.25">
      <c r="Z368" s="1"/>
      <c r="AA368" s="1"/>
    </row>
    <row r="369" spans="26:27" x14ac:dyDescent="0.25">
      <c r="Z369" s="1"/>
      <c r="AA369" s="1"/>
    </row>
    <row r="370" spans="26:27" x14ac:dyDescent="0.25">
      <c r="Z370" s="1"/>
      <c r="AA370" s="1"/>
    </row>
    <row r="371" spans="26:27" x14ac:dyDescent="0.25">
      <c r="Z371" s="1"/>
      <c r="AA371" s="1"/>
    </row>
    <row r="372" spans="26:27" x14ac:dyDescent="0.25">
      <c r="Z372" s="1"/>
      <c r="AA372" s="1"/>
    </row>
    <row r="373" spans="26:27" x14ac:dyDescent="0.25">
      <c r="Z373" s="1"/>
      <c r="AA373" s="1"/>
    </row>
    <row r="374" spans="26:27" x14ac:dyDescent="0.25">
      <c r="Z374" s="1"/>
      <c r="AA374" s="1"/>
    </row>
    <row r="375" spans="26:27" x14ac:dyDescent="0.25">
      <c r="Z375" s="1"/>
      <c r="AA375" s="1"/>
    </row>
    <row r="376" spans="26:27" x14ac:dyDescent="0.25">
      <c r="Z376" s="1"/>
      <c r="AA376" s="1"/>
    </row>
    <row r="377" spans="26:27" x14ac:dyDescent="0.25">
      <c r="Z377" s="1"/>
      <c r="AA377" s="1"/>
    </row>
    <row r="378" spans="26:27" x14ac:dyDescent="0.25">
      <c r="Z378" s="1"/>
      <c r="AA378" s="1"/>
    </row>
    <row r="379" spans="26:27" x14ac:dyDescent="0.25">
      <c r="Z379" s="1"/>
      <c r="AA379" s="1"/>
    </row>
    <row r="380" spans="26:27" x14ac:dyDescent="0.25">
      <c r="Z380" s="1"/>
      <c r="AA380" s="1"/>
    </row>
    <row r="381" spans="26:27" x14ac:dyDescent="0.25">
      <c r="Z381" s="1"/>
      <c r="AA381" s="1"/>
    </row>
    <row r="382" spans="26:27" x14ac:dyDescent="0.25">
      <c r="Z382" s="1"/>
      <c r="AA382" s="1"/>
    </row>
    <row r="383" spans="26:27" x14ac:dyDescent="0.25">
      <c r="Z383" s="1"/>
      <c r="AA383" s="1"/>
    </row>
    <row r="384" spans="26:27" x14ac:dyDescent="0.25">
      <c r="Z384" s="1"/>
      <c r="AA384" s="1"/>
    </row>
    <row r="385" spans="26:27" x14ac:dyDescent="0.25">
      <c r="Z385" s="1"/>
      <c r="AA385" s="1"/>
    </row>
    <row r="386" spans="26:27" x14ac:dyDescent="0.25">
      <c r="Z386" s="1"/>
      <c r="AA386" s="1"/>
    </row>
    <row r="387" spans="26:27" x14ac:dyDescent="0.25">
      <c r="Z387" s="1"/>
      <c r="AA387" s="1"/>
    </row>
    <row r="388" spans="26:27" x14ac:dyDescent="0.25">
      <c r="Z388" s="1"/>
      <c r="AA388" s="1"/>
    </row>
    <row r="389" spans="26:27" x14ac:dyDescent="0.25">
      <c r="Z389" s="1"/>
      <c r="AA389" s="1"/>
    </row>
    <row r="390" spans="26:27" x14ac:dyDescent="0.25">
      <c r="Z390" s="1"/>
      <c r="AA390" s="1"/>
    </row>
    <row r="391" spans="26:27" x14ac:dyDescent="0.25">
      <c r="Z391" s="1"/>
      <c r="AA391" s="1"/>
    </row>
    <row r="392" spans="26:27" x14ac:dyDescent="0.25">
      <c r="Z392" s="1"/>
      <c r="AA392" s="1"/>
    </row>
    <row r="393" spans="26:27" x14ac:dyDescent="0.25">
      <c r="Z393" s="1"/>
      <c r="AA393" s="1"/>
    </row>
    <row r="394" spans="26:27" x14ac:dyDescent="0.25">
      <c r="Z394" s="1"/>
      <c r="AA394" s="1"/>
    </row>
    <row r="395" spans="26:27" x14ac:dyDescent="0.25">
      <c r="Z395" s="1"/>
      <c r="AA395" s="1"/>
    </row>
    <row r="396" spans="26:27" x14ac:dyDescent="0.25">
      <c r="Z396" s="1"/>
      <c r="AA396" s="1"/>
    </row>
    <row r="397" spans="26:27" x14ac:dyDescent="0.25">
      <c r="Z397" s="1"/>
      <c r="AA397" s="1"/>
    </row>
    <row r="398" spans="26:27" x14ac:dyDescent="0.25">
      <c r="Z398" s="1"/>
      <c r="AA398" s="1"/>
    </row>
    <row r="399" spans="26:27" x14ac:dyDescent="0.25">
      <c r="Z399" s="1"/>
      <c r="AA399" s="1"/>
    </row>
    <row r="400" spans="26:27" x14ac:dyDescent="0.25">
      <c r="Z400" s="1"/>
      <c r="AA400" s="1"/>
    </row>
    <row r="401" spans="26:27" x14ac:dyDescent="0.25">
      <c r="Z401" s="1"/>
      <c r="AA401" s="1"/>
    </row>
    <row r="402" spans="26:27" x14ac:dyDescent="0.25">
      <c r="Z402" s="1"/>
      <c r="AA402" s="1"/>
    </row>
    <row r="403" spans="26:27" x14ac:dyDescent="0.25">
      <c r="Z403" s="1"/>
      <c r="AA403" s="1"/>
    </row>
    <row r="404" spans="26:27" x14ac:dyDescent="0.25">
      <c r="Z404" s="1"/>
      <c r="AA404" s="1"/>
    </row>
    <row r="405" spans="26:27" x14ac:dyDescent="0.25">
      <c r="Z405" s="1"/>
      <c r="AA405" s="1"/>
    </row>
    <row r="406" spans="26:27" x14ac:dyDescent="0.25">
      <c r="Z406" s="1"/>
      <c r="AA406" s="1"/>
    </row>
    <row r="407" spans="26:27" x14ac:dyDescent="0.25">
      <c r="Z407" s="1"/>
      <c r="AA407" s="1"/>
    </row>
    <row r="408" spans="26:27" x14ac:dyDescent="0.25">
      <c r="Z408" s="1"/>
      <c r="AA408" s="1"/>
    </row>
    <row r="409" spans="26:27" x14ac:dyDescent="0.25">
      <c r="Z409" s="1"/>
      <c r="AA409" s="1"/>
    </row>
    <row r="410" spans="26:27" x14ac:dyDescent="0.25">
      <c r="Z410" s="1"/>
      <c r="AA410" s="1"/>
    </row>
    <row r="411" spans="26:27" x14ac:dyDescent="0.25">
      <c r="Z411" s="1"/>
      <c r="AA411" s="1"/>
    </row>
    <row r="412" spans="26:27" x14ac:dyDescent="0.25">
      <c r="Z412" s="1"/>
      <c r="AA412" s="1"/>
    </row>
    <row r="413" spans="26:27" x14ac:dyDescent="0.25">
      <c r="Z413" s="1"/>
      <c r="AA413" s="1"/>
    </row>
    <row r="414" spans="26:27" x14ac:dyDescent="0.25">
      <c r="Z414" s="1"/>
      <c r="AA414" s="1"/>
    </row>
    <row r="415" spans="26:27" x14ac:dyDescent="0.25">
      <c r="Z415" s="1"/>
      <c r="AA415" s="1"/>
    </row>
    <row r="416" spans="26:27" x14ac:dyDescent="0.25">
      <c r="Z416" s="1"/>
      <c r="AA416" s="1"/>
    </row>
    <row r="417" spans="26:27" x14ac:dyDescent="0.25">
      <c r="Z417" s="1"/>
      <c r="AA417" s="1"/>
    </row>
    <row r="418" spans="26:27" x14ac:dyDescent="0.25">
      <c r="Z418" s="1"/>
      <c r="AA418" s="1"/>
    </row>
    <row r="419" spans="26:27" x14ac:dyDescent="0.25">
      <c r="Z419" s="1"/>
      <c r="AA419" s="1"/>
    </row>
    <row r="420" spans="26:27" x14ac:dyDescent="0.25">
      <c r="Z420" s="1"/>
      <c r="AA420" s="1"/>
    </row>
    <row r="421" spans="26:27" x14ac:dyDescent="0.25">
      <c r="Z421" s="1"/>
      <c r="AA421" s="1"/>
    </row>
    <row r="422" spans="26:27" x14ac:dyDescent="0.25">
      <c r="Z422" s="1"/>
      <c r="AA422" s="1"/>
    </row>
    <row r="423" spans="26:27" x14ac:dyDescent="0.25">
      <c r="Z423" s="1"/>
      <c r="AA423" s="1"/>
    </row>
    <row r="424" spans="26:27" x14ac:dyDescent="0.25">
      <c r="Z424" s="1"/>
      <c r="AA424" s="1"/>
    </row>
    <row r="425" spans="26:27" x14ac:dyDescent="0.25">
      <c r="Z425" s="1"/>
      <c r="AA425" s="1"/>
    </row>
    <row r="426" spans="26:27" x14ac:dyDescent="0.25">
      <c r="Z426" s="1"/>
      <c r="AA426" s="1"/>
    </row>
    <row r="427" spans="26:27" x14ac:dyDescent="0.25">
      <c r="Z427" s="1"/>
      <c r="AA427" s="1"/>
    </row>
    <row r="428" spans="26:27" x14ac:dyDescent="0.25">
      <c r="Z428" s="1"/>
      <c r="AA428" s="1"/>
    </row>
    <row r="429" spans="26:27" x14ac:dyDescent="0.25">
      <c r="Z429" s="1"/>
      <c r="AA429" s="1"/>
    </row>
    <row r="430" spans="26:27" x14ac:dyDescent="0.25">
      <c r="Z430" s="1"/>
      <c r="AA430" s="1"/>
    </row>
    <row r="431" spans="26:27" x14ac:dyDescent="0.25">
      <c r="Z431" s="1"/>
      <c r="AA431" s="1"/>
    </row>
    <row r="432" spans="26:27" x14ac:dyDescent="0.25">
      <c r="Z432" s="1"/>
      <c r="AA432" s="1"/>
    </row>
    <row r="433" spans="26:27" x14ac:dyDescent="0.25">
      <c r="Z433" s="1"/>
      <c r="AA433" s="1"/>
    </row>
    <row r="434" spans="26:27" x14ac:dyDescent="0.25">
      <c r="Z434" s="1"/>
      <c r="AA434" s="1"/>
    </row>
    <row r="435" spans="26:27" x14ac:dyDescent="0.25">
      <c r="Z435" s="1"/>
      <c r="AA435" s="1"/>
    </row>
    <row r="436" spans="26:27" x14ac:dyDescent="0.25">
      <c r="Z436" s="1"/>
      <c r="AA436" s="1"/>
    </row>
    <row r="437" spans="26:27" x14ac:dyDescent="0.25">
      <c r="Z437" s="1"/>
      <c r="AA437" s="1"/>
    </row>
    <row r="438" spans="26:27" x14ac:dyDescent="0.25">
      <c r="Z438" s="1"/>
      <c r="AA438" s="1"/>
    </row>
    <row r="439" spans="26:27" x14ac:dyDescent="0.25">
      <c r="Z439" s="1"/>
      <c r="AA439" s="1"/>
    </row>
    <row r="440" spans="26:27" x14ac:dyDescent="0.25">
      <c r="Z440" s="1"/>
      <c r="AA440" s="1"/>
    </row>
    <row r="441" spans="26:27" x14ac:dyDescent="0.25">
      <c r="Z441" s="1"/>
      <c r="AA441" s="1"/>
    </row>
    <row r="442" spans="26:27" x14ac:dyDescent="0.25">
      <c r="Z442" s="1"/>
      <c r="AA442" s="1"/>
    </row>
    <row r="443" spans="26:27" x14ac:dyDescent="0.25">
      <c r="Z443" s="1"/>
      <c r="AA443" s="1"/>
    </row>
    <row r="444" spans="26:27" x14ac:dyDescent="0.25">
      <c r="Z444" s="1"/>
      <c r="AA444" s="1"/>
    </row>
    <row r="445" spans="26:27" x14ac:dyDescent="0.25">
      <c r="Z445" s="1"/>
      <c r="AA445" s="1"/>
    </row>
    <row r="446" spans="26:27" x14ac:dyDescent="0.25">
      <c r="Z446" s="1"/>
      <c r="AA446" s="1"/>
    </row>
    <row r="447" spans="26:27" x14ac:dyDescent="0.25">
      <c r="Z447" s="1"/>
      <c r="AA447" s="1"/>
    </row>
    <row r="448" spans="26:27" x14ac:dyDescent="0.25">
      <c r="Z448" s="1"/>
      <c r="AA448" s="1"/>
    </row>
    <row r="449" spans="26:27" x14ac:dyDescent="0.25">
      <c r="Z449" s="1"/>
      <c r="AA449" s="1"/>
    </row>
    <row r="450" spans="26:27" x14ac:dyDescent="0.25">
      <c r="Z450" s="1"/>
      <c r="AA450" s="1"/>
    </row>
    <row r="451" spans="26:27" x14ac:dyDescent="0.25">
      <c r="Z451" s="1"/>
      <c r="AA451" s="1"/>
    </row>
    <row r="452" spans="26:27" x14ac:dyDescent="0.25">
      <c r="Z452" s="1"/>
      <c r="AA452" s="1"/>
    </row>
    <row r="453" spans="26:27" x14ac:dyDescent="0.25">
      <c r="Z453" s="1"/>
      <c r="AA453" s="1"/>
    </row>
    <row r="454" spans="26:27" x14ac:dyDescent="0.25">
      <c r="Z454" s="1"/>
      <c r="AA454" s="1"/>
    </row>
    <row r="455" spans="26:27" x14ac:dyDescent="0.25">
      <c r="Z455" s="1"/>
      <c r="AA455" s="1"/>
    </row>
    <row r="456" spans="26:27" x14ac:dyDescent="0.25">
      <c r="Z456" s="1"/>
      <c r="AA456" s="1"/>
    </row>
    <row r="457" spans="26:27" x14ac:dyDescent="0.25">
      <c r="Z457" s="1"/>
      <c r="AA457" s="1"/>
    </row>
    <row r="458" spans="26:27" x14ac:dyDescent="0.25">
      <c r="Z458" s="1"/>
      <c r="AA458" s="1"/>
    </row>
    <row r="459" spans="26:27" x14ac:dyDescent="0.25">
      <c r="Z459" s="1"/>
      <c r="AA459" s="1"/>
    </row>
    <row r="460" spans="26:27" x14ac:dyDescent="0.25">
      <c r="Z460" s="1"/>
      <c r="AA460" s="1"/>
    </row>
    <row r="461" spans="26:27" x14ac:dyDescent="0.25">
      <c r="Z461" s="1"/>
      <c r="AA461" s="1"/>
    </row>
    <row r="462" spans="26:27" x14ac:dyDescent="0.25">
      <c r="Z462" s="1"/>
      <c r="AA462" s="1"/>
    </row>
    <row r="463" spans="26:27" x14ac:dyDescent="0.25">
      <c r="Z463" s="1"/>
      <c r="AA463" s="1"/>
    </row>
    <row r="464" spans="26:27" x14ac:dyDescent="0.25">
      <c r="Z464" s="1"/>
      <c r="AA464" s="1"/>
    </row>
    <row r="465" spans="26:27" x14ac:dyDescent="0.25">
      <c r="Z465" s="1"/>
      <c r="AA465" s="1"/>
    </row>
    <row r="466" spans="26:27" x14ac:dyDescent="0.25">
      <c r="Z466" s="1"/>
      <c r="AA466" s="1"/>
    </row>
    <row r="467" spans="26:27" x14ac:dyDescent="0.25">
      <c r="Z467" s="1"/>
      <c r="AA467" s="1"/>
    </row>
    <row r="468" spans="26:27" x14ac:dyDescent="0.25">
      <c r="Z468" s="1"/>
      <c r="AA468" s="1"/>
    </row>
    <row r="469" spans="26:27" x14ac:dyDescent="0.25">
      <c r="Z469" s="1"/>
      <c r="AA469" s="1"/>
    </row>
    <row r="470" spans="26:27" x14ac:dyDescent="0.25">
      <c r="Z470" s="1"/>
      <c r="AA470" s="1"/>
    </row>
    <row r="471" spans="26:27" x14ac:dyDescent="0.25">
      <c r="Z471" s="1"/>
      <c r="AA471" s="1"/>
    </row>
    <row r="472" spans="26:27" x14ac:dyDescent="0.25">
      <c r="Z472" s="1"/>
      <c r="AA472" s="1"/>
    </row>
    <row r="473" spans="26:27" x14ac:dyDescent="0.25">
      <c r="Z473" s="1"/>
      <c r="AA473" s="1"/>
    </row>
    <row r="474" spans="26:27" x14ac:dyDescent="0.25">
      <c r="Z474" s="1"/>
      <c r="AA474" s="1"/>
    </row>
    <row r="475" spans="26:27" x14ac:dyDescent="0.25">
      <c r="Z475" s="1"/>
      <c r="AA475" s="1"/>
    </row>
    <row r="476" spans="26:27" x14ac:dyDescent="0.25">
      <c r="Z476" s="1"/>
      <c r="AA476" s="1"/>
    </row>
    <row r="477" spans="26:27" x14ac:dyDescent="0.25">
      <c r="Z477" s="1"/>
      <c r="AA477" s="1"/>
    </row>
    <row r="478" spans="26:27" x14ac:dyDescent="0.25">
      <c r="Z478" s="1"/>
      <c r="AA478" s="1"/>
    </row>
    <row r="479" spans="26:27" x14ac:dyDescent="0.25">
      <c r="Z479" s="1"/>
      <c r="AA479" s="1"/>
    </row>
    <row r="480" spans="26:27" x14ac:dyDescent="0.25">
      <c r="Z480" s="1"/>
      <c r="AA480" s="1"/>
    </row>
    <row r="481" spans="26:27" x14ac:dyDescent="0.25">
      <c r="Z481" s="1"/>
      <c r="AA481" s="1"/>
    </row>
    <row r="482" spans="26:27" x14ac:dyDescent="0.25">
      <c r="Z482" s="1"/>
      <c r="AA482" s="1"/>
    </row>
    <row r="483" spans="26:27" x14ac:dyDescent="0.25">
      <c r="Z483" s="1"/>
      <c r="AA483" s="1"/>
    </row>
    <row r="484" spans="26:27" x14ac:dyDescent="0.25">
      <c r="Z484" s="1"/>
      <c r="AA484" s="1"/>
    </row>
    <row r="485" spans="26:27" x14ac:dyDescent="0.25">
      <c r="Z485" s="1"/>
      <c r="AA485" s="1"/>
    </row>
    <row r="486" spans="26:27" x14ac:dyDescent="0.25">
      <c r="Z486" s="1"/>
      <c r="AA486" s="1"/>
    </row>
    <row r="487" spans="26:27" x14ac:dyDescent="0.25">
      <c r="Z487" s="1"/>
      <c r="AA487" s="1"/>
    </row>
    <row r="488" spans="26:27" x14ac:dyDescent="0.25">
      <c r="Z488" s="1"/>
      <c r="AA488" s="1"/>
    </row>
    <row r="489" spans="26:27" x14ac:dyDescent="0.25">
      <c r="Z489" s="1"/>
      <c r="AA489" s="1"/>
    </row>
    <row r="490" spans="26:27" x14ac:dyDescent="0.25">
      <c r="Z490" s="1"/>
      <c r="AA490" s="1"/>
    </row>
    <row r="491" spans="26:27" x14ac:dyDescent="0.25">
      <c r="Z491" s="1"/>
      <c r="AA491" s="1"/>
    </row>
    <row r="492" spans="26:27" x14ac:dyDescent="0.25">
      <c r="Z492" s="1"/>
      <c r="AA492" s="1"/>
    </row>
    <row r="493" spans="26:27" x14ac:dyDescent="0.25">
      <c r="Z493" s="1"/>
      <c r="AA493" s="1"/>
    </row>
    <row r="494" spans="26:27" x14ac:dyDescent="0.25">
      <c r="Z494" s="1"/>
      <c r="AA494" s="1"/>
    </row>
    <row r="495" spans="26:27" x14ac:dyDescent="0.25">
      <c r="Z495" s="1"/>
      <c r="AA495" s="1"/>
    </row>
    <row r="496" spans="26:27" x14ac:dyDescent="0.25">
      <c r="Z496" s="1"/>
      <c r="AA496" s="1"/>
    </row>
    <row r="497" spans="26:27" x14ac:dyDescent="0.25">
      <c r="Z497" s="1"/>
      <c r="AA497" s="1"/>
    </row>
    <row r="498" spans="26:27" x14ac:dyDescent="0.25">
      <c r="Z498" s="1"/>
      <c r="AA498" s="1"/>
    </row>
    <row r="499" spans="26:27" x14ac:dyDescent="0.25">
      <c r="Z499" s="1"/>
      <c r="AA499" s="1"/>
    </row>
    <row r="500" spans="26:27" x14ac:dyDescent="0.25">
      <c r="Z500" s="1"/>
      <c r="AA500" s="1"/>
    </row>
    <row r="501" spans="26:27" x14ac:dyDescent="0.25">
      <c r="Z501" s="1"/>
      <c r="AA501" s="1"/>
    </row>
    <row r="502" spans="26:27" x14ac:dyDescent="0.25">
      <c r="Z502" s="1"/>
      <c r="AA502" s="1"/>
    </row>
    <row r="503" spans="26:27" x14ac:dyDescent="0.25">
      <c r="Z503" s="1"/>
      <c r="AA503" s="1"/>
    </row>
    <row r="504" spans="26:27" x14ac:dyDescent="0.25">
      <c r="Z504" s="1"/>
      <c r="AA504" s="1"/>
    </row>
    <row r="505" spans="26:27" x14ac:dyDescent="0.25">
      <c r="Z505" s="1"/>
      <c r="AA505" s="1"/>
    </row>
    <row r="506" spans="26:27" x14ac:dyDescent="0.25">
      <c r="Z506" s="1"/>
      <c r="AA506" s="1"/>
    </row>
    <row r="507" spans="26:27" x14ac:dyDescent="0.25">
      <c r="Z507" s="1"/>
      <c r="AA507" s="1"/>
    </row>
    <row r="508" spans="26:27" x14ac:dyDescent="0.25">
      <c r="Z508" s="1"/>
      <c r="AA508" s="1"/>
    </row>
    <row r="509" spans="26:27" x14ac:dyDescent="0.25">
      <c r="Z509" s="1"/>
      <c r="AA509" s="1"/>
    </row>
    <row r="510" spans="26:27" x14ac:dyDescent="0.25">
      <c r="Z510" s="1"/>
      <c r="AA510" s="1"/>
    </row>
    <row r="511" spans="26:27" x14ac:dyDescent="0.25">
      <c r="Z511" s="1"/>
      <c r="AA511" s="1"/>
    </row>
    <row r="512" spans="26:27" x14ac:dyDescent="0.25">
      <c r="Z512" s="1"/>
      <c r="AA512" s="1"/>
    </row>
    <row r="513" spans="26:27" x14ac:dyDescent="0.25">
      <c r="Z513" s="1"/>
      <c r="AA513" s="1"/>
    </row>
    <row r="514" spans="26:27" x14ac:dyDescent="0.25">
      <c r="Z514" s="1"/>
      <c r="AA514" s="1"/>
    </row>
    <row r="515" spans="26:27" x14ac:dyDescent="0.25">
      <c r="Z515" s="1"/>
      <c r="AA515" s="1"/>
    </row>
    <row r="516" spans="26:27" x14ac:dyDescent="0.25">
      <c r="Z516" s="1"/>
      <c r="AA516" s="1"/>
    </row>
    <row r="517" spans="26:27" x14ac:dyDescent="0.25">
      <c r="Z517" s="1"/>
      <c r="AA517" s="1"/>
    </row>
    <row r="518" spans="26:27" x14ac:dyDescent="0.25">
      <c r="Z518" s="1"/>
      <c r="AA518" s="1"/>
    </row>
    <row r="519" spans="26:27" x14ac:dyDescent="0.25">
      <c r="Z519" s="1"/>
      <c r="AA519" s="1"/>
    </row>
    <row r="520" spans="26:27" x14ac:dyDescent="0.25">
      <c r="Z520" s="1"/>
      <c r="AA520" s="1"/>
    </row>
    <row r="521" spans="26:27" x14ac:dyDescent="0.25">
      <c r="Z521" s="1"/>
      <c r="AA521" s="1"/>
    </row>
    <row r="522" spans="26:27" x14ac:dyDescent="0.25">
      <c r="Z522" s="1"/>
      <c r="AA522" s="1"/>
    </row>
    <row r="523" spans="26:27" x14ac:dyDescent="0.25">
      <c r="Z523" s="1"/>
      <c r="AA523" s="1"/>
    </row>
    <row r="524" spans="26:27" x14ac:dyDescent="0.25">
      <c r="Z524" s="1"/>
      <c r="AA524" s="1"/>
    </row>
    <row r="525" spans="26:27" x14ac:dyDescent="0.25">
      <c r="Z525" s="1"/>
      <c r="AA525" s="1"/>
    </row>
    <row r="526" spans="26:27" x14ac:dyDescent="0.25">
      <c r="Z526" s="1"/>
      <c r="AA526" s="1"/>
    </row>
    <row r="527" spans="26:27" x14ac:dyDescent="0.25">
      <c r="Z527" s="1"/>
      <c r="AA527" s="1"/>
    </row>
    <row r="528" spans="26:27" x14ac:dyDescent="0.25">
      <c r="Z528" s="1"/>
      <c r="AA528" s="1"/>
    </row>
    <row r="529" spans="26:27" x14ac:dyDescent="0.25">
      <c r="Z529" s="1"/>
      <c r="AA529" s="1"/>
    </row>
    <row r="530" spans="26:27" x14ac:dyDescent="0.25">
      <c r="Z530" s="1"/>
      <c r="AA530" s="1"/>
    </row>
    <row r="531" spans="26:27" x14ac:dyDescent="0.25">
      <c r="Z531" s="1"/>
      <c r="AA531" s="1"/>
    </row>
    <row r="532" spans="26:27" x14ac:dyDescent="0.25">
      <c r="Z532" s="1"/>
      <c r="AA532" s="1"/>
    </row>
    <row r="533" spans="26:27" x14ac:dyDescent="0.25">
      <c r="Z533" s="1"/>
      <c r="AA533" s="1"/>
    </row>
    <row r="534" spans="26:27" x14ac:dyDescent="0.25">
      <c r="Z534" s="1"/>
      <c r="AA534" s="1"/>
    </row>
    <row r="535" spans="26:27" x14ac:dyDescent="0.25">
      <c r="Z535" s="1"/>
      <c r="AA535" s="1"/>
    </row>
    <row r="536" spans="26:27" x14ac:dyDescent="0.25">
      <c r="Z536" s="1"/>
      <c r="AA536" s="1"/>
    </row>
    <row r="537" spans="26:27" x14ac:dyDescent="0.25">
      <c r="Z537" s="1"/>
      <c r="AA537" s="1"/>
    </row>
    <row r="538" spans="26:27" x14ac:dyDescent="0.25">
      <c r="Z538" s="1"/>
      <c r="AA538" s="1"/>
    </row>
    <row r="539" spans="26:27" x14ac:dyDescent="0.25">
      <c r="Z539" s="1"/>
      <c r="AA539" s="1"/>
    </row>
    <row r="540" spans="26:27" x14ac:dyDescent="0.25">
      <c r="Z540" s="1"/>
      <c r="AA540" s="1"/>
    </row>
    <row r="541" spans="26:27" x14ac:dyDescent="0.25">
      <c r="Z541" s="1"/>
      <c r="AA541" s="1"/>
    </row>
    <row r="542" spans="26:27" x14ac:dyDescent="0.25">
      <c r="Z542" s="1"/>
      <c r="AA542" s="1"/>
    </row>
    <row r="543" spans="26:27" x14ac:dyDescent="0.25">
      <c r="Z543" s="1"/>
      <c r="AA543" s="1"/>
    </row>
    <row r="544" spans="26:27" x14ac:dyDescent="0.25">
      <c r="Z544" s="1"/>
      <c r="AA544" s="1"/>
    </row>
    <row r="545" spans="26:27" x14ac:dyDescent="0.25">
      <c r="Z545" s="1"/>
      <c r="AA545" s="1"/>
    </row>
    <row r="546" spans="26:27" x14ac:dyDescent="0.25">
      <c r="Z546" s="1"/>
      <c r="AA546" s="1"/>
    </row>
    <row r="547" spans="26:27" x14ac:dyDescent="0.25">
      <c r="Z547" s="1"/>
      <c r="AA547" s="1"/>
    </row>
    <row r="548" spans="26:27" x14ac:dyDescent="0.25">
      <c r="Z548" s="1"/>
      <c r="AA548" s="1"/>
    </row>
    <row r="549" spans="26:27" x14ac:dyDescent="0.25">
      <c r="Z549" s="1"/>
      <c r="AA549" s="1"/>
    </row>
    <row r="550" spans="26:27" x14ac:dyDescent="0.25">
      <c r="Z550" s="1"/>
      <c r="AA550" s="1"/>
    </row>
    <row r="551" spans="26:27" x14ac:dyDescent="0.25">
      <c r="Z551" s="1"/>
      <c r="AA551" s="1"/>
    </row>
    <row r="552" spans="26:27" x14ac:dyDescent="0.25">
      <c r="Z552" s="1"/>
      <c r="AA552" s="1"/>
    </row>
    <row r="553" spans="26:27" x14ac:dyDescent="0.25">
      <c r="Z553" s="1"/>
      <c r="AA553" s="1"/>
    </row>
    <row r="554" spans="26:27" x14ac:dyDescent="0.25">
      <c r="Z554" s="1"/>
      <c r="AA554" s="1"/>
    </row>
    <row r="555" spans="26:27" x14ac:dyDescent="0.25">
      <c r="Z555" s="1"/>
      <c r="AA555" s="1"/>
    </row>
    <row r="556" spans="26:27" x14ac:dyDescent="0.25">
      <c r="Z556" s="1"/>
      <c r="AA556" s="1"/>
    </row>
    <row r="557" spans="26:27" x14ac:dyDescent="0.25">
      <c r="Z557" s="1"/>
      <c r="AA557" s="1"/>
    </row>
    <row r="558" spans="26:27" x14ac:dyDescent="0.25">
      <c r="Z558" s="1"/>
      <c r="AA558" s="1"/>
    </row>
    <row r="559" spans="26:27" x14ac:dyDescent="0.25">
      <c r="Z559" s="1"/>
      <c r="AA559" s="1"/>
    </row>
    <row r="560" spans="26:27" x14ac:dyDescent="0.25">
      <c r="Z560" s="1"/>
      <c r="AA560" s="1"/>
    </row>
    <row r="561" spans="26:27" x14ac:dyDescent="0.25">
      <c r="Z561" s="1"/>
      <c r="AA561" s="1"/>
    </row>
    <row r="562" spans="26:27" x14ac:dyDescent="0.25">
      <c r="Z562" s="1"/>
      <c r="AA562" s="1"/>
    </row>
    <row r="563" spans="26:27" x14ac:dyDescent="0.25">
      <c r="Z563" s="1"/>
      <c r="AA563" s="1"/>
    </row>
    <row r="564" spans="26:27" x14ac:dyDescent="0.25">
      <c r="Z564" s="1"/>
      <c r="AA564" s="1"/>
    </row>
    <row r="565" spans="26:27" x14ac:dyDescent="0.25">
      <c r="Z565" s="1"/>
      <c r="AA565" s="1"/>
    </row>
    <row r="566" spans="26:27" x14ac:dyDescent="0.25">
      <c r="Z566" s="1"/>
      <c r="AA566" s="1"/>
    </row>
    <row r="567" spans="26:27" x14ac:dyDescent="0.25">
      <c r="Z567" s="1"/>
      <c r="AA567" s="1"/>
    </row>
    <row r="568" spans="26:27" x14ac:dyDescent="0.25">
      <c r="Z568" s="1"/>
      <c r="AA568" s="1"/>
    </row>
    <row r="569" spans="26:27" x14ac:dyDescent="0.25">
      <c r="Z569" s="1"/>
      <c r="AA569" s="1"/>
    </row>
    <row r="570" spans="26:27" x14ac:dyDescent="0.25">
      <c r="Z570" s="1"/>
      <c r="AA570" s="1"/>
    </row>
    <row r="571" spans="26:27" x14ac:dyDescent="0.25">
      <c r="Z571" s="1"/>
      <c r="AA571" s="1"/>
    </row>
    <row r="572" spans="26:27" x14ac:dyDescent="0.25">
      <c r="Z572" s="1"/>
      <c r="AA572" s="1"/>
    </row>
    <row r="573" spans="26:27" x14ac:dyDescent="0.25">
      <c r="Z573" s="1"/>
      <c r="AA573" s="1"/>
    </row>
    <row r="574" spans="26:27" x14ac:dyDescent="0.25">
      <c r="Z574" s="1"/>
      <c r="AA574" s="1"/>
    </row>
    <row r="575" spans="26:27" x14ac:dyDescent="0.25">
      <c r="Z575" s="1"/>
      <c r="AA575" s="1"/>
    </row>
    <row r="576" spans="26:27" x14ac:dyDescent="0.25">
      <c r="Z576" s="1"/>
      <c r="AA576" s="1"/>
    </row>
    <row r="577" spans="26:27" x14ac:dyDescent="0.25">
      <c r="Z577" s="1"/>
      <c r="AA577" s="1"/>
    </row>
    <row r="578" spans="26:27" x14ac:dyDescent="0.25">
      <c r="Z578" s="1"/>
      <c r="AA578" s="1"/>
    </row>
    <row r="579" spans="26:27" x14ac:dyDescent="0.25">
      <c r="Z579" s="1"/>
      <c r="AA579" s="1"/>
    </row>
    <row r="580" spans="26:27" x14ac:dyDescent="0.25">
      <c r="Z580" s="1"/>
      <c r="AA580" s="1"/>
    </row>
    <row r="581" spans="26:27" x14ac:dyDescent="0.25">
      <c r="Z581" s="1"/>
      <c r="AA581" s="1"/>
    </row>
    <row r="582" spans="26:27" x14ac:dyDescent="0.25">
      <c r="Z582" s="1"/>
      <c r="AA582" s="1"/>
    </row>
    <row r="583" spans="26:27" x14ac:dyDescent="0.25">
      <c r="Z583" s="1"/>
      <c r="AA583" s="1"/>
    </row>
    <row r="584" spans="26:27" x14ac:dyDescent="0.25">
      <c r="Z584" s="1"/>
      <c r="AA584" s="1"/>
    </row>
    <row r="585" spans="26:27" x14ac:dyDescent="0.25">
      <c r="Z585" s="1"/>
      <c r="AA585" s="1"/>
    </row>
    <row r="586" spans="26:27" x14ac:dyDescent="0.25">
      <c r="Z586" s="1"/>
      <c r="AA586" s="1"/>
    </row>
    <row r="587" spans="26:27" x14ac:dyDescent="0.25">
      <c r="Z587" s="1"/>
      <c r="AA587" s="1"/>
    </row>
    <row r="588" spans="26:27" x14ac:dyDescent="0.25">
      <c r="Z588" s="1"/>
      <c r="AA588" s="1"/>
    </row>
    <row r="589" spans="26:27" x14ac:dyDescent="0.25">
      <c r="Z589" s="1"/>
      <c r="AA589" s="1"/>
    </row>
    <row r="590" spans="26:27" x14ac:dyDescent="0.25">
      <c r="Z590" s="1"/>
      <c r="AA590" s="1"/>
    </row>
    <row r="591" spans="26:27" x14ac:dyDescent="0.25">
      <c r="Z591" s="1"/>
      <c r="AA591" s="1"/>
    </row>
    <row r="592" spans="26:27" x14ac:dyDescent="0.25">
      <c r="Z592" s="1"/>
      <c r="AA592" s="1"/>
    </row>
    <row r="593" spans="26:27" x14ac:dyDescent="0.25">
      <c r="Z593" s="1"/>
      <c r="AA593" s="1"/>
    </row>
    <row r="594" spans="26:27" x14ac:dyDescent="0.25">
      <c r="Z594" s="1"/>
      <c r="AA594" s="1"/>
    </row>
    <row r="595" spans="26:27" x14ac:dyDescent="0.25">
      <c r="Z595" s="1"/>
      <c r="AA595" s="1"/>
    </row>
    <row r="596" spans="26:27" x14ac:dyDescent="0.25">
      <c r="Z596" s="1"/>
      <c r="AA596" s="1"/>
    </row>
    <row r="597" spans="26:27" x14ac:dyDescent="0.25">
      <c r="Z597" s="1"/>
      <c r="AA597" s="1"/>
    </row>
    <row r="598" spans="26:27" x14ac:dyDescent="0.25">
      <c r="Z598" s="1"/>
      <c r="AA598" s="1"/>
    </row>
    <row r="599" spans="26:27" x14ac:dyDescent="0.25">
      <c r="Z599" s="1"/>
      <c r="AA599" s="1"/>
    </row>
    <row r="600" spans="26:27" x14ac:dyDescent="0.25">
      <c r="Z600" s="1"/>
      <c r="AA600" s="1"/>
    </row>
    <row r="601" spans="26:27" x14ac:dyDescent="0.25">
      <c r="Z601" s="1"/>
      <c r="AA601" s="1"/>
    </row>
    <row r="602" spans="26:27" x14ac:dyDescent="0.25">
      <c r="Z602" s="1"/>
      <c r="AA602" s="1"/>
    </row>
    <row r="603" spans="26:27" x14ac:dyDescent="0.25">
      <c r="Z603" s="1"/>
      <c r="AA603" s="1"/>
    </row>
  </sheetData>
  <mergeCells count="27">
    <mergeCell ref="D5:E5"/>
    <mergeCell ref="F5:G5"/>
    <mergeCell ref="H5:I5"/>
    <mergeCell ref="U4:V4"/>
    <mergeCell ref="S5:T5"/>
    <mergeCell ref="U5:V5"/>
    <mergeCell ref="O4:P4"/>
    <mergeCell ref="O5:P5"/>
    <mergeCell ref="Q4:R4"/>
    <mergeCell ref="Q5:R5"/>
    <mergeCell ref="S4:T4"/>
    <mergeCell ref="A1:AB1"/>
    <mergeCell ref="A2:A4"/>
    <mergeCell ref="AB2:AB5"/>
    <mergeCell ref="J3:M3"/>
    <mergeCell ref="O3:V3"/>
    <mergeCell ref="B2:M2"/>
    <mergeCell ref="W3:Z3"/>
    <mergeCell ref="O2:Z2"/>
    <mergeCell ref="AA2:AA5"/>
    <mergeCell ref="N2:N4"/>
    <mergeCell ref="B3:I3"/>
    <mergeCell ref="B5:C5"/>
    <mergeCell ref="B4:C4"/>
    <mergeCell ref="D4:E4"/>
    <mergeCell ref="F4:G4"/>
    <mergeCell ref="H4:I4"/>
  </mergeCells>
  <phoneticPr fontId="0" type="noConversion"/>
  <pageMargins left="0.75" right="0.75" top="1" bottom="1" header="0.5" footer="0.5"/>
  <pageSetup paperSize="17" scale="69" orientation="landscape" horizontalDpi="4294967295" verticalDpi="4294967295" r:id="rId1"/>
  <headerFooter alignWithMargins="0"/>
  <colBreaks count="1" manualBreakCount="1">
    <brk id="14" max="3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SCOPE</vt:lpstr>
      <vt:lpstr>BUDGET</vt:lpstr>
      <vt:lpstr>BUDGET!Print_Area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jbragdon</dc:creator>
  <cp:lastModifiedBy>Elizabeth Hunt</cp:lastModifiedBy>
  <cp:lastPrinted>2020-04-09T15:40:31Z</cp:lastPrinted>
  <dcterms:created xsi:type="dcterms:W3CDTF">2000-10-09T13:54:59Z</dcterms:created>
  <dcterms:modified xsi:type="dcterms:W3CDTF">2020-04-09T15:47:06Z</dcterms:modified>
</cp:coreProperties>
</file>